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Archiv\"/>
    </mc:Choice>
  </mc:AlternateContent>
  <bookViews>
    <workbookView xWindow="0" yWindow="0" windowWidth="0" windowHeight="0"/>
  </bookViews>
  <sheets>
    <sheet name="Rekapitulace stavby" sheetId="1" r:id="rId1"/>
    <sheet name="A-1 - SO 251 - Sanace sva..." sheetId="2" r:id="rId2"/>
    <sheet name="B-1 - SO 000 - Vedlejší r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'A-1 - SO 251 - Sanace sva...'!$C$88:$K$371</definedName>
    <definedName name="_xlnm.Print_Area" localSheetId="1">'A-1 - SO 251 - Sanace sva...'!$C$4:$J$39,'A-1 - SO 251 - Sanace sva...'!$C$45:$J$70,'A-1 - SO 251 - Sanace sva...'!$C$76:$K$371</definedName>
    <definedName name="_xlnm.Print_Titles" localSheetId="1">'A-1 - SO 251 - Sanace sva...'!$88:$88</definedName>
    <definedName name="_xlnm._FilterDatabase" localSheetId="2" hidden="1">'B-1 - SO 000 - Vedlejší r...'!$C$86:$K$136</definedName>
    <definedName name="_xlnm.Print_Area" localSheetId="2">'B-1 - SO 000 - Vedlejší r...'!$C$4:$J$39,'B-1 - SO 000 - Vedlejší r...'!$C$45:$J$68,'B-1 - SO 000 - Vedlejší r...'!$C$74:$K$136</definedName>
    <definedName name="_xlnm.Print_Titles" localSheetId="2">'B-1 - SO 000 - Vedlejší r...'!$86:$86</definedName>
    <definedName name="_xlnm.Print_Area" localSheetId="3">'Seznam figur'!$C$4:$G$21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0"/>
  <c r="BH90"/>
  <c r="BG90"/>
  <c r="BF90"/>
  <c r="T90"/>
  <c r="T89"/>
  <c r="T88"/>
  <c r="R90"/>
  <c r="R89"/>
  <c r="R88"/>
  <c r="P90"/>
  <c r="P89"/>
  <c r="P88"/>
  <c r="F81"/>
  <c r="E79"/>
  <c r="F52"/>
  <c r="E50"/>
  <c r="J24"/>
  <c r="E24"/>
  <c r="J84"/>
  <c r="J23"/>
  <c r="J21"/>
  <c r="E21"/>
  <c r="J54"/>
  <c r="J20"/>
  <c r="J18"/>
  <c r="E18"/>
  <c r="F84"/>
  <c r="J17"/>
  <c r="J15"/>
  <c r="E15"/>
  <c r="F54"/>
  <c r="J14"/>
  <c r="J12"/>
  <c r="J52"/>
  <c r="E7"/>
  <c r="E48"/>
  <c i="2" r="J37"/>
  <c r="J36"/>
  <c i="1" r="AY55"/>
  <c i="2" r="J35"/>
  <c i="1" r="AX55"/>
  <c i="2"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1"/>
  <c r="BH291"/>
  <c r="BG291"/>
  <c r="BF291"/>
  <c r="T291"/>
  <c r="R291"/>
  <c r="P291"/>
  <c r="BI281"/>
  <c r="BH281"/>
  <c r="BG281"/>
  <c r="BF281"/>
  <c r="T281"/>
  <c r="R281"/>
  <c r="P281"/>
  <c r="BI276"/>
  <c r="BH276"/>
  <c r="BG276"/>
  <c r="BF276"/>
  <c r="T276"/>
  <c r="T275"/>
  <c r="R276"/>
  <c r="R275"/>
  <c r="P276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11"/>
  <c r="BH211"/>
  <c r="BG211"/>
  <c r="BF211"/>
  <c r="T211"/>
  <c r="R211"/>
  <c r="P211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R135"/>
  <c r="P135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54"/>
  <c r="J14"/>
  <c r="J12"/>
  <c r="J83"/>
  <c r="E7"/>
  <c r="E48"/>
  <c i="1" r="L50"/>
  <c r="AM50"/>
  <c r="AM49"/>
  <c r="L49"/>
  <c r="AM47"/>
  <c r="L47"/>
  <c r="L45"/>
  <c r="L44"/>
  <c i="2" r="J267"/>
  <c r="J228"/>
  <c i="3" r="BK123"/>
  <c i="2" r="J272"/>
  <c r="J117"/>
  <c i="3" r="J95"/>
  <c i="2" r="BK326"/>
  <c r="BK105"/>
  <c r="J221"/>
  <c r="BK270"/>
  <c r="F34"/>
  <c r="J281"/>
  <c r="J259"/>
  <c r="J114"/>
  <c i="3" r="J111"/>
  <c i="2" r="J183"/>
  <c r="J105"/>
  <c i="3" r="BK133"/>
  <c r="J120"/>
  <c i="2" r="BK272"/>
  <c r="BK291"/>
  <c r="BK320"/>
  <c r="J236"/>
  <c r="J141"/>
  <c i="3" r="J104"/>
  <c i="2" r="BK347"/>
  <c r="J337"/>
  <c i="3" r="J130"/>
  <c i="2" r="J270"/>
  <c r="BK363"/>
  <c r="BK243"/>
  <c r="BK305"/>
  <c r="J34"/>
  <c r="J312"/>
  <c r="BK117"/>
  <c i="3" r="J100"/>
  <c i="2" r="J307"/>
  <c r="J211"/>
  <c i="3" r="J107"/>
  <c i="2" r="J99"/>
  <c r="BK214"/>
  <c r="J265"/>
  <c r="J320"/>
  <c r="BK120"/>
  <c r="BK307"/>
  <c r="BK341"/>
  <c i="3" r="BK97"/>
  <c i="2" r="J323"/>
  <c r="BK221"/>
  <c i="3" r="BK130"/>
  <c i="2" r="J347"/>
  <c r="J369"/>
  <c i="3" r="BK107"/>
  <c i="2" r="J343"/>
  <c r="BK135"/>
  <c r="BK359"/>
  <c r="J231"/>
  <c r="J214"/>
  <c r="J163"/>
  <c r="BK241"/>
  <c r="BK211"/>
  <c i="3" r="J128"/>
  <c i="2" r="J352"/>
  <c r="BK339"/>
  <c r="BK333"/>
  <c r="BK183"/>
  <c r="BK249"/>
  <c r="J96"/>
  <c r="J300"/>
  <c i="3" r="BK98"/>
  <c i="2" r="J233"/>
  <c i="3" r="BK100"/>
  <c i="2" r="BK315"/>
  <c i="3" r="J106"/>
  <c i="2" r="J315"/>
  <c r="J341"/>
  <c r="J367"/>
  <c i="3" r="J113"/>
  <c i="2" r="BK256"/>
  <c i="3" r="BK102"/>
  <c r="J133"/>
  <c i="2" r="J305"/>
  <c r="J155"/>
  <c r="J176"/>
  <c r="BK281"/>
  <c r="J359"/>
  <c r="BK236"/>
  <c r="BK260"/>
  <c r="BK111"/>
  <c r="BK233"/>
  <c r="BK155"/>
  <c i="3" r="BK120"/>
  <c i="2" r="J256"/>
  <c i="3" r="BK111"/>
  <c i="2" r="J252"/>
  <c r="BK163"/>
  <c r="J330"/>
  <c r="BK337"/>
  <c r="BK343"/>
  <c i="3" r="J98"/>
  <c i="2" r="BK367"/>
  <c i="3" r="BK117"/>
  <c i="2" r="F37"/>
  <c r="BK323"/>
  <c r="BK159"/>
  <c i="3" r="J115"/>
  <c i="2" r="J355"/>
  <c i="3" r="BK135"/>
  <c r="BK124"/>
  <c i="2" r="BK204"/>
  <c r="J310"/>
  <c r="J249"/>
  <c r="BK261"/>
  <c r="BK141"/>
  <c i="3" r="BK128"/>
  <c i="2" r="BK276"/>
  <c r="J169"/>
  <c i="3" r="BK108"/>
  <c i="2" r="BK149"/>
  <c r="BK169"/>
  <c r="BK176"/>
  <c i="3" r="J135"/>
  <c i="2" r="BK228"/>
  <c r="J204"/>
  <c r="J276"/>
  <c r="J302"/>
  <c r="BK190"/>
  <c i="3" r="J108"/>
  <c i="2" r="J291"/>
  <c r="J92"/>
  <c r="J238"/>
  <c i="3" r="BK95"/>
  <c i="2" r="BK317"/>
  <c r="BK355"/>
  <c i="1" r="AS54"/>
  <c i="2" r="BK102"/>
  <c i="3" r="J123"/>
  <c i="2" r="BK310"/>
  <c r="BK179"/>
  <c r="BK302"/>
  <c r="BK114"/>
  <c i="3" r="BK115"/>
  <c i="2" r="F36"/>
  <c r="J241"/>
  <c r="BK352"/>
  <c i="3" r="BK134"/>
  <c i="2" r="J317"/>
  <c r="BK167"/>
  <c i="3" r="J117"/>
  <c i="2" r="BK99"/>
  <c r="J246"/>
  <c r="BK369"/>
  <c r="J261"/>
  <c r="BK96"/>
  <c r="J185"/>
  <c r="BK92"/>
  <c r="J159"/>
  <c r="BK197"/>
  <c r="BK143"/>
  <c i="3" r="BK90"/>
  <c i="2" r="BK312"/>
  <c r="J197"/>
  <c r="J333"/>
  <c r="J179"/>
  <c r="BK267"/>
  <c i="3" r="J90"/>
  <c i="2" r="BK300"/>
  <c r="F35"/>
  <c r="J260"/>
  <c r="J111"/>
  <c r="BK108"/>
  <c r="J120"/>
  <c r="BK231"/>
  <c r="J143"/>
  <c i="3" r="BK104"/>
  <c i="2" r="BK246"/>
  <c r="J243"/>
  <c r="J167"/>
  <c r="J102"/>
  <c r="BK185"/>
  <c i="3" r="J134"/>
  <c i="2" r="BK238"/>
  <c r="J363"/>
  <c i="3" r="BK106"/>
  <c i="2" r="BK259"/>
  <c r="BK349"/>
  <c r="J135"/>
  <c r="BK252"/>
  <c r="BK265"/>
  <c r="J190"/>
  <c i="3" r="J97"/>
  <c i="2" r="J349"/>
  <c r="J108"/>
  <c i="3" r="J124"/>
  <c i="2" r="BK330"/>
  <c i="3" r="BK113"/>
  <c i="2" r="J326"/>
  <c i="3" r="J102"/>
  <c i="2" r="J339"/>
  <c r="J149"/>
  <c l="1" r="BK255"/>
  <c r="J255"/>
  <c r="J63"/>
  <c r="P306"/>
  <c r="T336"/>
  <c r="BK248"/>
  <c r="J248"/>
  <c r="J62"/>
  <c r="BK91"/>
  <c r="J91"/>
  <c r="J61"/>
  <c r="P248"/>
  <c r="P280"/>
  <c r="R301"/>
  <c r="BK336"/>
  <c r="J336"/>
  <c r="J68"/>
  <c r="T366"/>
  <c r="T255"/>
  <c r="T280"/>
  <c r="BK306"/>
  <c r="J306"/>
  <c r="J67"/>
  <c r="P336"/>
  <c r="P366"/>
  <c r="R91"/>
  <c r="R90"/>
  <c r="R89"/>
  <c r="R255"/>
  <c r="BK280"/>
  <c r="J280"/>
  <c r="J65"/>
  <c r="BK301"/>
  <c r="J301"/>
  <c r="J66"/>
  <c r="R306"/>
  <c r="R336"/>
  <c r="R366"/>
  <c r="R248"/>
  <c i="3" r="T110"/>
  <c i="2" r="P91"/>
  <c r="P90"/>
  <c r="P89"/>
  <c i="1" r="AU55"/>
  <c i="3" r="P94"/>
  <c r="R110"/>
  <c r="R119"/>
  <c r="T127"/>
  <c i="2" r="P255"/>
  <c r="R280"/>
  <c r="P301"/>
  <c r="T301"/>
  <c r="T306"/>
  <c r="BK366"/>
  <c r="J366"/>
  <c r="J69"/>
  <c i="3" r="R94"/>
  <c r="P110"/>
  <c r="T119"/>
  <c r="P127"/>
  <c r="P132"/>
  <c i="2" r="T91"/>
  <c r="T90"/>
  <c r="T89"/>
  <c i="3" r="BK94"/>
  <c r="J94"/>
  <c r="J63"/>
  <c r="BK110"/>
  <c r="J110"/>
  <c r="J64"/>
  <c r="BK119"/>
  <c r="J119"/>
  <c r="J65"/>
  <c r="BK127"/>
  <c r="J127"/>
  <c r="J66"/>
  <c r="R127"/>
  <c r="R132"/>
  <c i="2" r="T248"/>
  <c i="3" r="T94"/>
  <c r="T93"/>
  <c r="T87"/>
  <c r="P119"/>
  <c r="BK132"/>
  <c r="J132"/>
  <c r="J67"/>
  <c r="T132"/>
  <c i="2" r="BK275"/>
  <c r="J275"/>
  <c r="J64"/>
  <c i="3" r="BK89"/>
  <c r="BK88"/>
  <c r="J88"/>
  <c r="J60"/>
  <c r="BE104"/>
  <c r="J81"/>
  <c r="BE106"/>
  <c r="BE115"/>
  <c r="BE130"/>
  <c r="E77"/>
  <c r="BE90"/>
  <c r="BE108"/>
  <c r="BE117"/>
  <c r="BE123"/>
  <c r="BE133"/>
  <c r="BE134"/>
  <c r="F55"/>
  <c r="BE95"/>
  <c r="BE107"/>
  <c r="BE135"/>
  <c r="J83"/>
  <c r="BE97"/>
  <c r="BE102"/>
  <c r="BE113"/>
  <c r="BE100"/>
  <c r="F83"/>
  <c r="BE124"/>
  <c r="BE128"/>
  <c r="J55"/>
  <c r="BE120"/>
  <c i="2" r="BK90"/>
  <c r="J90"/>
  <c r="J60"/>
  <c i="3" r="BE98"/>
  <c r="BE111"/>
  <c i="2" r="E79"/>
  <c r="F85"/>
  <c r="BE96"/>
  <c r="BE141"/>
  <c r="BE155"/>
  <c r="BE167"/>
  <c r="BE185"/>
  <c r="BE190"/>
  <c r="BE204"/>
  <c r="BE214"/>
  <c r="BE221"/>
  <c r="BE326"/>
  <c r="J52"/>
  <c r="J55"/>
  <c r="BE105"/>
  <c r="BE108"/>
  <c r="BE114"/>
  <c r="BE349"/>
  <c r="BE359"/>
  <c r="BE363"/>
  <c r="BE367"/>
  <c i="1" r="BC55"/>
  <c r="AW55"/>
  <c i="2" r="J85"/>
  <c r="BE135"/>
  <c r="BE169"/>
  <c r="BE197"/>
  <c r="BE211"/>
  <c r="BE233"/>
  <c r="BE236"/>
  <c r="BE343"/>
  <c r="F55"/>
  <c r="BE99"/>
  <c r="BE111"/>
  <c r="BE117"/>
  <c r="BE143"/>
  <c r="BE149"/>
  <c r="BE159"/>
  <c r="BE163"/>
  <c r="BE179"/>
  <c r="BE183"/>
  <c r="BE231"/>
  <c r="BE238"/>
  <c r="BE241"/>
  <c r="BE246"/>
  <c r="BE249"/>
  <c r="BE252"/>
  <c r="BE259"/>
  <c r="BE260"/>
  <c r="BE261"/>
  <c r="BE265"/>
  <c r="BE267"/>
  <c r="BE270"/>
  <c r="BE272"/>
  <c r="BE276"/>
  <c r="BE281"/>
  <c r="BE291"/>
  <c r="BE300"/>
  <c r="BE302"/>
  <c r="BE305"/>
  <c r="BE307"/>
  <c r="BE310"/>
  <c r="BE312"/>
  <c r="BE315"/>
  <c r="BE317"/>
  <c r="BE320"/>
  <c r="BE323"/>
  <c r="BE330"/>
  <c r="BE333"/>
  <c r="BE337"/>
  <c r="BE339"/>
  <c r="BE341"/>
  <c r="BE347"/>
  <c r="BE352"/>
  <c r="BE355"/>
  <c r="BE369"/>
  <c i="1" r="BD55"/>
  <c i="2" r="BE92"/>
  <c r="BE102"/>
  <c r="BE120"/>
  <c r="BE176"/>
  <c r="BE228"/>
  <c r="BE243"/>
  <c r="BE256"/>
  <c i="1" r="BA55"/>
  <c r="BB55"/>
  <c i="3" r="F35"/>
  <c i="1" r="BB56"/>
  <c r="BB54"/>
  <c r="AX54"/>
  <c i="3" r="F34"/>
  <c i="1" r="BA56"/>
  <c r="BA54"/>
  <c r="AW54"/>
  <c r="AK30"/>
  <c i="3" r="F36"/>
  <c i="1" r="BC56"/>
  <c r="BC54"/>
  <c r="AY54"/>
  <c i="3" r="J34"/>
  <c i="1" r="AW56"/>
  <c i="3" r="F37"/>
  <c i="1" r="BD56"/>
  <c r="BD54"/>
  <c r="W33"/>
  <c i="3" l="1" r="R93"/>
  <c r="R87"/>
  <c r="P93"/>
  <c r="P87"/>
  <c i="1" r="AU56"/>
  <c i="3" r="BK93"/>
  <c r="J93"/>
  <c r="J62"/>
  <c r="J89"/>
  <c r="J61"/>
  <c i="2" r="BK89"/>
  <c r="J89"/>
  <c r="J59"/>
  <c i="1" r="AU54"/>
  <c i="3" r="F33"/>
  <c i="1" r="AZ56"/>
  <c r="W30"/>
  <c i="3" r="J33"/>
  <c i="1" r="AV56"/>
  <c r="AT56"/>
  <c i="2" r="F33"/>
  <c i="1" r="AZ55"/>
  <c i="2" r="J33"/>
  <c i="1" r="AV55"/>
  <c r="AT55"/>
  <c r="W31"/>
  <c r="W32"/>
  <c i="3" l="1" r="BK87"/>
  <c r="J87"/>
  <c r="J30"/>
  <c i="1" r="AG56"/>
  <c r="AZ54"/>
  <c r="AV54"/>
  <c r="AK29"/>
  <c i="2" r="J30"/>
  <c i="1" r="AG55"/>
  <c r="AG54"/>
  <c r="AK26"/>
  <c i="3" l="1" r="J39"/>
  <c r="J59"/>
  <c i="1" r="AK35"/>
  <c i="2" r="J39"/>
  <c i="1" r="AN55"/>
  <c r="AN56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<sst xmlns="http://schemas.openxmlformats.org/spreadsheetml/2006/main">
  <si>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</si>
  <si>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</si>
  <si>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</si>
  <si>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</si>
  <si>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</si>
  <si>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{4b0120df-5f12-4531-9c91-6b2988a043d6}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</si>
  <si>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</si>
  <si>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</si>
  <si>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</si>
  <si>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</si>
  <si>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</si>
  <si>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</si>
  <si>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</si>
  <si>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</si>
  <si>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2303_Dod_01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</si>
  <si>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</si>
  <si>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</si>
  <si>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Sanace svahové nestability v areálu ZOO Brno_Dod_01</t>
  </si>
  <si>
    <t>KSO:</t>
  </si>
  <si>
    <t/>
  </si>
  <si>
    <t>CC-CZ:</t>
  </si>
  <si>
    <t>Místo:</t>
  </si>
  <si>
    <t>Brno</t>
  </si>
  <si>
    <t>Datum:</t>
  </si>
  <si>
    <t>15. 2. 2025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</si>
  <si>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</si>
  <si>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</si>
  <si>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</si>
  <si>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</si>
  <si>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</si>
  <si>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</si>
  <si>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</si>
  <si>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</si>
  <si>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</si>
  <si>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</si>
  <si>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</si>
  <si>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</si>
  <si>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</si>
  <si>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</si>
  <si>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</si>
  <si>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</si>
  <si>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</si>
  <si>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</si>
  <si>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</si>
  <si>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</si>
  <si>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</si>
  <si>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</si>
  <si>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</si>
  <si>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</si>
  <si>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</si>
  <si>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</si>
  <si>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</si>
  <si>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</si>
  <si>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</si>
  <si>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</si>
  <si>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</si>
  <si>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</si>
  <si>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</si>
  <si>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</si>
  <si>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</si>
  <si>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</si>
  <si>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</si>
  <si>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</si>
  <si>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</si>
  <si>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</si>
  <si>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</si>
  <si>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</si>
  <si>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</si>
  <si>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</si>
  <si>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</si>
  <si>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</si>
  <si>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</si>
  <si>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</si>
  <si>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</si>
  <si>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</si>
  <si>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A-1</t>
  </si>
  <si>
    <t>SO 251 - Sanace svahové nestability + SO 001 Demolice</t>
  </si>
  <si>
    <t>ING</t>
  </si>
  <si>
    <t>1</t>
  </si>
  <si>
    <t>{e16e76fd-2887-49dd-a2c3-37e0a87f3556}</t>
  </si>
  <si>
    <t>2</t>
  </si>
  <si>
    <t>B-1</t>
  </si>
  <si>
    <t>SO 000 - Vedlejší rozpočtové náklady</t>
  </si>
  <si>
    <t>VON</t>
  </si>
  <si>
    <t>{72869d86-16e2-471a-8c23-d81716c6d967}</t>
  </si>
  <si>
    <t>F1</t>
  </si>
  <si>
    <t>Celkové množství výkopku</t>
  </si>
  <si>
    <t>m3</t>
  </si>
  <si>
    <t>1946,221</t>
  </si>
  <si>
    <t>KRYCÍ LIST SOUPISU PRACÍ</t>
  </si>
  <si>
    <t>Objekt:</t>
  </si>
  <si>
    <t>A-1 - SO 251 - Sanace svahové nestability + SO 001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</si>
  <si>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</si>
  <si>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</si>
  <si>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</si>
  <si>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</si>
  <si>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</si>
  <si>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</si>
  <si>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</si>
  <si>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</si>
  <si>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</si>
  <si>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</si>
  <si>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</si>
  <si>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</si>
  <si>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</si>
  <si>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</si>
  <si>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</si>
  <si>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</si>
  <si>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</si>
  <si>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</si>
  <si>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</si>
  <si>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</si>
  <si>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</si>
  <si>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</si>
  <si>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</si>
  <si>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</si>
  <si>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</si>
  <si>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</si>
  <si>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</si>
  <si>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</si>
  <si>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</si>
  <si>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</si>
  <si>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</si>
  <si>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</si>
  <si>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111111102</t>
  </si>
  <si>
    <t>Odstranění travin a rákosu ručně travin pro jakoukoli plochu ve svahu sklonu přes 1:5</t>
  </si>
  <si>
    <t>m2</t>
  </si>
  <si>
    <t>CS ÚRS 2025 01</t>
  </si>
  <si>
    <t>4</t>
  </si>
  <si>
    <t>-1839840581</t>
  </si>
  <si>
    <t>Online PSC</t>
  </si>
  <si>
    <t>https://podminky.urs.cz/item/CS_URS_2025_01/111111102</t>
  </si>
  <si>
    <t>VV</t>
  </si>
  <si>
    <t xml:space="preserve">"plocha nad svahem"  100,0  </t>
  </si>
  <si>
    <t>Součet</t>
  </si>
  <si>
    <t>112101101</t>
  </si>
  <si>
    <t>Odstranění stromů s odřezáním kmene a s odvětvením listnatých, průměru kmene přes 100 do 300 mm</t>
  </si>
  <si>
    <t>kus</t>
  </si>
  <si>
    <t>-1323346950</t>
  </si>
  <si>
    <t>https://podminky.urs.cz/item/CS_URS_2025_01/112101101</t>
  </si>
  <si>
    <t>30</t>
  </si>
  <si>
    <t>3</t>
  </si>
  <si>
    <t>112201111</t>
  </si>
  <si>
    <t>Odstranění pařezu v rovině nebo na svahu do 1:5 o průměru pařezu na řezné ploše do 200 mm</t>
  </si>
  <si>
    <t>-431170756</t>
  </si>
  <si>
    <t>https://podminky.urs.cz/item/CS_URS_2025_01/112201111</t>
  </si>
  <si>
    <t>5</t>
  </si>
  <si>
    <t>112201112</t>
  </si>
  <si>
    <t>Odstranění pařezu v rovině nebo na svahu do 1:5 o průměru pařezu na řezné ploše přes 200 do 300 mm</t>
  </si>
  <si>
    <t>2144145300</t>
  </si>
  <si>
    <t>https://podminky.urs.cz/item/CS_URS_2025_01/112201112</t>
  </si>
  <si>
    <t>112201131</t>
  </si>
  <si>
    <t>Odstranění pařezu na svahu přes 1:5 do 1:2 o průměru pařezu na řezné ploše do 200 mm</t>
  </si>
  <si>
    <t>-1584922797</t>
  </si>
  <si>
    <t>https://podminky.urs.cz/item/CS_URS_2025_01/112201131</t>
  </si>
  <si>
    <t>6</t>
  </si>
  <si>
    <t>112201132</t>
  </si>
  <si>
    <t>Odstranění pařezu na svahu přes 1:5 do 1:2 o průměru pařezu na řezné ploše přes 200 do 300 mm</t>
  </si>
  <si>
    <t>158064781</t>
  </si>
  <si>
    <t>https://podminky.urs.cz/item/CS_URS_2025_01/112201132</t>
  </si>
  <si>
    <t>7</t>
  </si>
  <si>
    <t>112201151</t>
  </si>
  <si>
    <t>Odstranění pařezu na svahu přes 1:2 do 1:1 o průměru pařezu na řezné ploše do 200 mm</t>
  </si>
  <si>
    <t>-52858735</t>
  </si>
  <si>
    <t>https://podminky.urs.cz/item/CS_URS_2025_01/112201151</t>
  </si>
  <si>
    <t>8</t>
  </si>
  <si>
    <t>112201152</t>
  </si>
  <si>
    <t>Odstranění pařezu na svahu přes 1:2 do 1:1 o průměru pařezu na řezné ploše přes 200 do 300 mm</t>
  </si>
  <si>
    <t>467510437</t>
  </si>
  <si>
    <t>https://podminky.urs.cz/item/CS_URS_2025_01/112201152</t>
  </si>
  <si>
    <t>9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</si>
  <si>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</si>
  <si>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</si>
  <si>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</si>
  <si>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-1789935941</t>
  </si>
  <si>
    <t>https://podminky.urs.cz/item/CS_URS_2025_01/113202111</t>
  </si>
  <si>
    <t xml:space="preserve">"výměna stavbou poškozených sil. obrubníků cca" 15,0  </t>
  </si>
  <si>
    <t>10</t>
  </si>
  <si>
    <t>122451302</t>
  </si>
  <si>
    <t>Odkopávky a prokopávky nezapažené strojně v omezeném prostoru v hornině třídy těžitelnosti II skupiny 5 přes 20 do 50 m3</t>
  </si>
  <si>
    <t>-1021504535</t>
  </si>
  <si>
    <t>https://podminky.urs.cz/item/CS_URS_2025_01/122451302</t>
  </si>
  <si>
    <t>"odkopávky ve svahu např. skalní frézou (plocha * dl. řezu): "</t>
  </si>
  <si>
    <t xml:space="preserve">"řez 1-1"  18,0*5,0</t>
  </si>
  <si>
    <t xml:space="preserve">"řez 2-2"  19,0*5,0</t>
  </si>
  <si>
    <t xml:space="preserve">"řez 3-3"  27,0*7,0</t>
  </si>
  <si>
    <t xml:space="preserve">"řez 4-4"  35,0*5,2</t>
  </si>
  <si>
    <t xml:space="preserve">"řez A-A"  38*5,6</t>
  </si>
  <si>
    <t xml:space="preserve">"řez B-B"  35,0*6,0</t>
  </si>
  <si>
    <t xml:space="preserve">"řez 45-45"  39,0*5,4</t>
  </si>
  <si>
    <t xml:space="preserve">"řez 5-5"  41,0*7,0</t>
  </si>
  <si>
    <t xml:space="preserve">"řez 6-6"  33,0*7,0</t>
  </si>
  <si>
    <t xml:space="preserve">"řez 7-7"  21,0*6,5</t>
  </si>
  <si>
    <t xml:space="preserve">"řez 8-8"  17,0*5,4</t>
  </si>
  <si>
    <t>11</t>
  </si>
  <si>
    <t>155131313</t>
  </si>
  <si>
    <t>Zřízení protierozního zpevnění svahů geomříží nebo georohoží včetně plošného kotvení ocelovými skobami, ve sklonu přes 1:1</t>
  </si>
  <si>
    <t>2083745428</t>
  </si>
  <si>
    <t>https://podminky.urs.cz/item/CS_URS_2025_01/155131313</t>
  </si>
  <si>
    <t>"šikmá část 1:1" 3,2*(40,0+12,0)</t>
  </si>
  <si>
    <t>"šikmá část 1:1.7" 2,5*26,0</t>
  </si>
  <si>
    <t>"vodorovná horní část" 1,2*55,0+2,2*9,0+2,2*2,2*11,0</t>
  </si>
  <si>
    <t>12</t>
  </si>
  <si>
    <t>M</t>
  </si>
  <si>
    <t>69321121</t>
  </si>
  <si>
    <t>georohož protierozní</t>
  </si>
  <si>
    <t>-151317548</t>
  </si>
  <si>
    <t>370,44*1,1845 'Přepočtené koeficientem množství</t>
  </si>
  <si>
    <t>13</t>
  </si>
  <si>
    <t>155213612R</t>
  </si>
  <si>
    <t>Trny z injekčních zavrtávacích tyčí prováděné horolezeckou technikou zainjektované cementovou maltou průměru 32 mm včetně vrtů přenosnými vrtacími kladivy na ztracenou korunku průměru 56 mm, délky přes 2 do 3 m</t>
  </si>
  <si>
    <t>vlastní</t>
  </si>
  <si>
    <t>-53166439</t>
  </si>
  <si>
    <t>P</t>
  </si>
  <si>
    <t>Poznámka k položce:_x000d_
tyče z ušlechtilé (korozivzdorné) oceli</t>
  </si>
  <si>
    <t>"svislé injekční zavrtávací tyče mezi řezy 1-1 až A-A" 20</t>
  </si>
  <si>
    <t>"šikmé injekční zavrtávací tyče" 25</t>
  </si>
  <si>
    <t>"doplnění šikmých tyčí mimo určený rastr (cca 5%)" 2</t>
  </si>
  <si>
    <t>14</t>
  </si>
  <si>
    <t>155213613R</t>
  </si>
  <si>
    <t>Trny z injekčních zavrtávacích tyčí prováděné horolezeckou technikou zainjektované cementovou maltou průměru 32 mm včetně vrtů přenosnými vrtacími kladivy na ztracenou korunku průměru 56 mm, délky přes 3 do 4 m</t>
  </si>
  <si>
    <t>-1075069982</t>
  </si>
  <si>
    <t>"svislé injekční zavrtávací tyče mezi řezy A-A až 8-8" 100</t>
  </si>
  <si>
    <t>"šikmé injekční zavrtávací tyče" 99</t>
  </si>
  <si>
    <t>"doplnění šikmých tyčí mimo určený rastr (cca 5%)" 5</t>
  </si>
  <si>
    <t>155213614R</t>
  </si>
  <si>
    <t>Trny z injekčních zavrtávacích tyčí prováděné horolezeckou technikou zainjektované cementovou maltou průměru 32 mm včetně vrtů přenosnými vrtacími kladivy na ztracenou korunku průměru 56 mm, délky přes 4 do 5 m</t>
  </si>
  <si>
    <t>1010855449</t>
  </si>
  <si>
    <t>"šikmé injekční zavrtávací tyče" 43</t>
  </si>
  <si>
    <t>"doplnění šikmých tyčí mimo určený rastr (cca 5%)" 3</t>
  </si>
  <si>
    <t>16</t>
  </si>
  <si>
    <t>155213615R</t>
  </si>
  <si>
    <t>Trny z injekčních zavrtávacích tyčí prováděné horolezeckou technikou zainjektované cementovou maltou průměru 32 mm včetně vrtů přenosnými vrtacími kladivy na ztracenou korunku průměru 56 mm, délky přes 5 do 6 m</t>
  </si>
  <si>
    <t>-1755123805</t>
  </si>
  <si>
    <t>"šikmé injekční zavrtávací tyče" 7</t>
  </si>
  <si>
    <t>"doplnění šikmých tyčí mimo určený rastr (cca 5%)" 1</t>
  </si>
  <si>
    <t>17</t>
  </si>
  <si>
    <t>155213616R</t>
  </si>
  <si>
    <t>Trny z injekčních zavrtávacích tyčí prováděné horolezeckou technikou zainjektované cementovou maltou průměru 32 mm včetně vrtů přenosnými vrtacími kladivy na ztracenou korunku průměru 56 mm, délky přes 6 do 7 m</t>
  </si>
  <si>
    <t>-419560061</t>
  </si>
  <si>
    <t>"šikmé injekční zavrtávací tyče" 61</t>
  </si>
  <si>
    <t>18</t>
  </si>
  <si>
    <t>155213711R</t>
  </si>
  <si>
    <t>Trny z injekčních zavrtávacích tyčí prováděné horolezeckou technikou zainjektované cementovou maltou průměru 32 mm včetně vrtů přenosnými vrtacími kladivy na ztracenou korunku průměru 56 mm, statická zatěžovací zkouška zavrtávacích trnů</t>
  </si>
  <si>
    <t>1415605446</t>
  </si>
  <si>
    <t xml:space="preserve">"3% z celkového počtu hřebíků, tj. z 369 ks"   11</t>
  </si>
  <si>
    <t>19</t>
  </si>
  <si>
    <t>155214111</t>
  </si>
  <si>
    <t>Síťování skalních stěn prováděné horolezeckou technikou montáž pásů ocelové sítě</t>
  </si>
  <si>
    <t>1156874720</t>
  </si>
  <si>
    <t>https://podminky.urs.cz/item/CS_URS_2025_01/155214111</t>
  </si>
  <si>
    <t>"šikmá část 1.3:1" (260,0+12,0+15,0)*1,7</t>
  </si>
  <si>
    <t>"šikmá část 1:1" 150,0*1,4</t>
  </si>
  <si>
    <t>"šikmá část 1:1.7" 100,0*1,2</t>
  </si>
  <si>
    <t>"vodorovná horní část" 102,1</t>
  </si>
  <si>
    <t>20</t>
  </si>
  <si>
    <t>31319129 R</t>
  </si>
  <si>
    <t>Síť na skálu hexagonální 2-zákrutová (tahová pevnost v podélném směru min. 55 kN/m). Odolnost prokázaná zkouškou trvanlivosti v solné mlze: ≤5% tmavě hnědé rzi (ISO 9227) po 1000 hodinách.</t>
  </si>
  <si>
    <t>1023627833</t>
  </si>
  <si>
    <t>Poznámka k položce:_x000d_
Odolnost prokázaná zkouškou trvanlivosti v solné mlze: ≤5% tmavě hnědé rzi (ISO 9227) po 1000 hodinách.</t>
  </si>
  <si>
    <t>920*1,2 'Přepočtené koeficientem množství</t>
  </si>
  <si>
    <t>155214211</t>
  </si>
  <si>
    <t>Síťování skalních stěn prováděné horolezeckou technikou montáž ocelového lana pro uchycení sítě průměru do 10 mm</t>
  </si>
  <si>
    <t>674074685</t>
  </si>
  <si>
    <t>https://podminky.urs.cz/item/CS_URS_2025_01/155214211</t>
  </si>
  <si>
    <t>817,9*3,33</t>
  </si>
  <si>
    <t>22</t>
  </si>
  <si>
    <t>31452112</t>
  </si>
  <si>
    <t>lano ocelové šestipramenné Pz+PVC 6x19 drátů D 10,0/12,0mm</t>
  </si>
  <si>
    <t>-1131804189</t>
  </si>
  <si>
    <t>2723,607*1,2 'Přepočtené koeficientem množství</t>
  </si>
  <si>
    <t>23</t>
  </si>
  <si>
    <t>161151104</t>
  </si>
  <si>
    <t>Svislé přemístění výkopku strojně bez naložení do dopravní nádoby avšak s vyprázdněním dopravní nádoby na hromadu nebo do dopravního prostředku z horniny třídy těžitelnosti I skupiny 1 až 3 při hloubce výkopu přes 8 do 12 m</t>
  </si>
  <si>
    <t>-177582294</t>
  </si>
  <si>
    <t>https://podminky.urs.cz/item/CS_URS_2025_01/161151104</t>
  </si>
  <si>
    <t xml:space="preserve">"hornina z odkopů"  1935,7</t>
  </si>
  <si>
    <t xml:space="preserve">"hornina z vrtů"  1215,0*0,008659</t>
  </si>
  <si>
    <t>24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</si>
  <si>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</si>
  <si>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</si>
  <si>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-1588515034</t>
  </si>
  <si>
    <t>https://podminky.urs.cz/item/CS_URS_2025_01/162751137</t>
  </si>
  <si>
    <t>"odvoz na skládku" F1</t>
  </si>
  <si>
    <t>FIG</t>
  </si>
  <si>
    <t>Rozpad figury: F1</t>
  </si>
  <si>
    <t>25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</si>
  <si>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</si>
  <si>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</si>
  <si>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-1912577160</t>
  </si>
  <si>
    <t>https://podminky.urs.cz/item/CS_URS_2025_01/162751139</t>
  </si>
  <si>
    <t xml:space="preserve">"uvažován odvoz do 20km - tedy navíc 10km"  10*F1</t>
  </si>
  <si>
    <t>26</t>
  </si>
  <si>
    <t>167151112</t>
  </si>
  <si>
    <t>Nakládání, skládání a překládání neulehlého výkopku nebo sypaniny strojně nakládání, množství přes 100 m3, z hornin třídy těžitelnosti II, skupiny 4 a 5</t>
  </si>
  <si>
    <t>-1277535478</t>
  </si>
  <si>
    <t>https://podminky.urs.cz/item/CS_URS_2025_01/167151112</t>
  </si>
  <si>
    <t xml:space="preserve">"naložení a poté vyložení na skládku - tedy 2x"  2*F1</t>
  </si>
  <si>
    <t>27</t>
  </si>
  <si>
    <t>171201221</t>
  </si>
  <si>
    <t>Poplatek za uložení stavebního odpadu na skládce (skládkovné) zeminy a kamení zatříděného do Katalogu odpadů pod kódem 17 05 04</t>
  </si>
  <si>
    <t>t</t>
  </si>
  <si>
    <t>421911620</t>
  </si>
  <si>
    <t>https://podminky.urs.cz/item/CS_URS_2025_01/171201221</t>
  </si>
  <si>
    <t>28</t>
  </si>
  <si>
    <t>171201231</t>
  </si>
  <si>
    <t>Poplatek za uložení stavebního odpadu na recyklační skládce (skládkovné) zeminy a kamení zatříděného do Katalogu odpadů pod kódem 17 05 04</t>
  </si>
  <si>
    <t>-993407874</t>
  </si>
  <si>
    <t>https://podminky.urs.cz/item/CS_URS_2025_01/171201231</t>
  </si>
  <si>
    <t>F1*2,1</t>
  </si>
  <si>
    <t>29</t>
  </si>
  <si>
    <t>171251201</t>
  </si>
  <si>
    <t>Uložení sypaniny na skládky nebo meziskládky bez hutnění s upravením uložené sypaniny do předepsaného tvaru</t>
  </si>
  <si>
    <t>1710410102</t>
  </si>
  <si>
    <t>https://podminky.urs.cz/item/CS_URS_2025_01/171251201</t>
  </si>
  <si>
    <t xml:space="preserve">"uložení na skládku"  F1</t>
  </si>
  <si>
    <t>174111101</t>
  </si>
  <si>
    <t>Zásyp sypaninou z jakékoliv horniny ručně s uložením výkopku ve vrstvách se zhutněním jam, šachet, rýh nebo kolem objektů v těchto vykopávkách</t>
  </si>
  <si>
    <t>759890955</t>
  </si>
  <si>
    <t>https://podminky.urs.cz/item/CS_URS_2025_01/174111101</t>
  </si>
  <si>
    <t xml:space="preserve">"zásyp stávajícího jezírka ve voliéře hlubokého max. 0,5 m"  25,0*0,5</t>
  </si>
  <si>
    <t>31</t>
  </si>
  <si>
    <t>58344229</t>
  </si>
  <si>
    <t>štěrkodrť frakce 0/125</t>
  </si>
  <si>
    <t>-2140666393</t>
  </si>
  <si>
    <t>12,5*2,3 'Přepočtené koeficientem množství</t>
  </si>
  <si>
    <t>32</t>
  </si>
  <si>
    <t>174111121</t>
  </si>
  <si>
    <t>Zásyp jam po vyfrézovaných pařezech hloubky přes 200 do 500 mm v rovině nebo na svahu do 1:5</t>
  </si>
  <si>
    <t>-927977692</t>
  </si>
  <si>
    <t>https://podminky.urs.cz/item/CS_URS_2025_01/174111121</t>
  </si>
  <si>
    <t>2,5</t>
  </si>
  <si>
    <t>33</t>
  </si>
  <si>
    <t>10364100</t>
  </si>
  <si>
    <t>zemina pro terénní úpravy - tříděná</t>
  </si>
  <si>
    <t>2003499216</t>
  </si>
  <si>
    <t>2,5*0,23 'Přepočtené koeficientem množství</t>
  </si>
  <si>
    <t>34</t>
  </si>
  <si>
    <t>174111122</t>
  </si>
  <si>
    <t>Zásyp jam po vyfrézovaných pařezech hloubky přes 200 do 500 mm na svahu přes 1:5 do 1:2</t>
  </si>
  <si>
    <t>-335861996</t>
  </si>
  <si>
    <t>https://podminky.urs.cz/item/CS_URS_2025_01/174111122</t>
  </si>
  <si>
    <t>35</t>
  </si>
  <si>
    <t>600799617</t>
  </si>
  <si>
    <t>36</t>
  </si>
  <si>
    <t>174111123</t>
  </si>
  <si>
    <t>Zásyp jam po vyfrézovaných pařezech hloubky přes 200 do 500 mm na svahu přes 1:2 do 1:1</t>
  </si>
  <si>
    <t>481581022</t>
  </si>
  <si>
    <t>https://podminky.urs.cz/item/CS_URS_2025_01/174111123</t>
  </si>
  <si>
    <t>37</t>
  </si>
  <si>
    <t>-10649692</t>
  </si>
  <si>
    <t>Zakládání</t>
  </si>
  <si>
    <t>38</t>
  </si>
  <si>
    <t>226111111</t>
  </si>
  <si>
    <t>Velkoprofilové vrty náběrovým vrtáním svislé nezapažené průměru přes 400 do 450 mm, v hl od 0 do 5 m v hornině tř. I</t>
  </si>
  <si>
    <t>-1769655471</t>
  </si>
  <si>
    <t>https://podminky.urs.cz/item/CS_URS_2025_01/226111111</t>
  </si>
  <si>
    <t xml:space="preserve">"vrty pro plotové sloupky a vzpěry"  80*0,8</t>
  </si>
  <si>
    <t>39</t>
  </si>
  <si>
    <t>275313711</t>
  </si>
  <si>
    <t>Základy z betonu prostého patky a bloky z betonu kamenem neprokládaného tř. C 20/25</t>
  </si>
  <si>
    <t>-328642506</t>
  </si>
  <si>
    <t>https://podminky.urs.cz/item/CS_URS_2025_01/275313711</t>
  </si>
  <si>
    <t xml:space="preserve">"patky pro sloupky a vzpěry nového plotu"  43*0,1257*0,8</t>
  </si>
  <si>
    <t>Svislé a kompletní konstrukce</t>
  </si>
  <si>
    <t>40</t>
  </si>
  <si>
    <t>338171113</t>
  </si>
  <si>
    <t>Montáž sloupků a vzpěr plotových ocelových trubkových nebo profilovaných výšky do 2 m se zabetonováním do 0,08 m3 do připravených jamek</t>
  </si>
  <si>
    <t>-1351149495</t>
  </si>
  <si>
    <t>https://podminky.urs.cz/item/CS_URS_2025_01/338171113</t>
  </si>
  <si>
    <t xml:space="preserve">"nové oplocení"  62</t>
  </si>
  <si>
    <t>41</t>
  </si>
  <si>
    <t>55342255</t>
  </si>
  <si>
    <t>sloupek plotový průběžný Pz a komaxitový 2500/38x1,5mm</t>
  </si>
  <si>
    <t>-1824933011</t>
  </si>
  <si>
    <t>42</t>
  </si>
  <si>
    <t>55342273</t>
  </si>
  <si>
    <t>vzpěra plotová Pz 2000/38x1,5mm</t>
  </si>
  <si>
    <t>1610579125</t>
  </si>
  <si>
    <t>43</t>
  </si>
  <si>
    <t>338950114</t>
  </si>
  <si>
    <t>Osazení dřevěných kůlových konstrukcí svislých v rovině nebo ve svahu do 1:5 řady kůlů do rýh šířky do 0,6 m se zadusáním do zeminy, výšky kůlů nad terénem přes 1,5 do 2,0 m</t>
  </si>
  <si>
    <t>-1465119307</t>
  </si>
  <si>
    <t>https://podminky.urs.cz/item/CS_URS_2025_01/338950114</t>
  </si>
  <si>
    <t>"dočasná konstrukce zástěny u výběhu pro medvěda:"</t>
  </si>
  <si>
    <t xml:space="preserve">"osazení kůlů ke sloupkům stávajícího ocelového zábradlí á 2,0 m"  16*2,0</t>
  </si>
  <si>
    <t>44</t>
  </si>
  <si>
    <t>05217108</t>
  </si>
  <si>
    <t>tyče dřevěné v kůře D 80mm dl 6m</t>
  </si>
  <si>
    <t>668829698</t>
  </si>
  <si>
    <t>32*0,0065 'Přepočtené koeficientem množství</t>
  </si>
  <si>
    <t>45</t>
  </si>
  <si>
    <t>348401130</t>
  </si>
  <si>
    <t>Montáž oplocení z pletiva strojového s napínacími dráty přes 1,6 do 2,0 m</t>
  </si>
  <si>
    <t>-924860409</t>
  </si>
  <si>
    <t>https://podminky.urs.cz/item/CS_URS_2025_01/348401130</t>
  </si>
  <si>
    <t xml:space="preserve">"nové oplocení"  84</t>
  </si>
  <si>
    <t>46</t>
  </si>
  <si>
    <t>31327515</t>
  </si>
  <si>
    <t>pletivo drátěné plastifikované se čtvercovými oky 55/2,5mm v 2000mm</t>
  </si>
  <si>
    <t>-1766656661</t>
  </si>
  <si>
    <t>84*1,05 'Přepočtené koeficientem množství</t>
  </si>
  <si>
    <t>47</t>
  </si>
  <si>
    <t>348942131</t>
  </si>
  <si>
    <t>Zábradlí ocelové přímé nebo v oblouku výšky 1,1 m ze sloupků z válcovaných tyčí I č.10-12 s osazením do bloků z betonu prostého rozměru 200x200x500 mm ze dvou vodorovných trubek průměru 51 mm</t>
  </si>
  <si>
    <t>-835010964</t>
  </si>
  <si>
    <t>https://podminky.urs.cz/item/CS_URS_2025_01/348942131</t>
  </si>
  <si>
    <t>"náhrada po vyříznutých částech zábradlí (přístup ke svahu)" 2*6,0</t>
  </si>
  <si>
    <t>Komunikace pozemní</t>
  </si>
  <si>
    <t>48</t>
  </si>
  <si>
    <t>564742111</t>
  </si>
  <si>
    <t>Podklad nebo kryt z vibrovaného štěrku VŠ s rozprostřením, vlhčením a zhutněním, po zhutnění tl. 120 mm</t>
  </si>
  <si>
    <t>-1829966261</t>
  </si>
  <si>
    <t>https://podminky.urs.cz/item/CS_URS_2025_01/564742111</t>
  </si>
  <si>
    <t>Poznámka k položce:_x000d_
smíchané 2 barevné odstíny (šedá+hnědá)</t>
  </si>
  <si>
    <t xml:space="preserve">"úprava nezpevněné plochy před patou sanovaného svahu prům. tl. 360mm"  3*320,0</t>
  </si>
  <si>
    <t>Úpravy povrchů, podlahy a osazování výplní</t>
  </si>
  <si>
    <t>49</t>
  </si>
  <si>
    <t>628613511</t>
  </si>
  <si>
    <t>Ochranný nátěrový systém ocelových konstrukcí mostů základní a podkladní epoxidový, vrchní polyuretanový tl. min 280 µm</t>
  </si>
  <si>
    <t>729416501</t>
  </si>
  <si>
    <t>https://podminky.urs.cz/item/CS_URS_2025_01/628613511</t>
  </si>
  <si>
    <t>Poznámka k položce:_x000d_
včetně žárového zinkování v tloušťce 85 mikronů</t>
  </si>
  <si>
    <t xml:space="preserve">"deska-250ks"  250*(2*0,2*0,2+4*0,2*0,01)</t>
  </si>
  <si>
    <t>"přečnívající část hřebíku-250ks" 250*(0,088*0,2+0,0006)</t>
  </si>
  <si>
    <t xml:space="preserve">"matice-250ks"  250*(0,15*0,055+2*0,001)</t>
  </si>
  <si>
    <t xml:space="preserve">"nové části zábradlí (přístup ke svahu shora)"  12,0*0,6</t>
  </si>
  <si>
    <t xml:space="preserve">"sloupky plotu-43ks"  43*0,16*2,5</t>
  </si>
  <si>
    <t>"vzpěry plotu-19ks" 19*0,16*2,0</t>
  </si>
  <si>
    <t>50</t>
  </si>
  <si>
    <t>628613611</t>
  </si>
  <si>
    <t>Žárové zinkování ponorem dílů ocelových konstrukcí mostů hmotnosti dílců do 100 kg</t>
  </si>
  <si>
    <t>kg</t>
  </si>
  <si>
    <t>1313743542</t>
  </si>
  <si>
    <t>https://podminky.urs.cz/item/CS_URS_2025_01/628613611</t>
  </si>
  <si>
    <t xml:space="preserve">"deska-250ks"  250*0,2*0,2*0,01*7850</t>
  </si>
  <si>
    <t xml:space="preserve">"matice-250ks"  250*0,11</t>
  </si>
  <si>
    <t xml:space="preserve">"přečnívající část hřebíku-250ks (zinkování nátěrem)"  250*0,2*3,85</t>
  </si>
  <si>
    <t xml:space="preserve">"nové části zábradlí (přístup ke svahu shora)"  12,0*60,0</t>
  </si>
  <si>
    <t xml:space="preserve">"sloupky plotu-43ks"  43*4,0</t>
  </si>
  <si>
    <t xml:space="preserve">"vzpěry plotu-19ks"  19*3,2</t>
  </si>
  <si>
    <t>51</t>
  </si>
  <si>
    <t>915100000 R</t>
  </si>
  <si>
    <t>Nivelační značka na konstrukci</t>
  </si>
  <si>
    <t>1475955557</t>
  </si>
  <si>
    <t>Trubní vedení</t>
  </si>
  <si>
    <t>52</t>
  </si>
  <si>
    <t>877315261</t>
  </si>
  <si>
    <t>Montáž tvarovek na kanalizačním potrubí z trub z plastu z tvrdého PVC nebo z polypropylenu v otevřeném výkopu dvorních vpustí DN 160</t>
  </si>
  <si>
    <t>CS ÚRS 2023 01</t>
  </si>
  <si>
    <t>1265712778</t>
  </si>
  <si>
    <t>https://podminky.urs.cz/item/CS_URS_2023_01/877315261</t>
  </si>
  <si>
    <t xml:space="preserve">"odpadní vpusť na dně zasypaného jezírka"  1</t>
  </si>
  <si>
    <t>53</t>
  </si>
  <si>
    <t>59223160</t>
  </si>
  <si>
    <t>vpusť dvorní polymerbetonová B125 300x300mm Zn rošt</t>
  </si>
  <si>
    <t>1808258257</t>
  </si>
  <si>
    <t>Ostatní konstrukce a práce, bourání</t>
  </si>
  <si>
    <t>54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</si>
  <si>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</si>
  <si>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</si>
  <si>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1103698058</t>
  </si>
  <si>
    <t>https://podminky.urs.cz/item/CS_URS_2025_01/916131113</t>
  </si>
  <si>
    <t>55</t>
  </si>
  <si>
    <t>59217026</t>
  </si>
  <si>
    <t>obrubník silniční betonový 500x150x250mm</t>
  </si>
  <si>
    <t>-1870011781</t>
  </si>
  <si>
    <t>15*1,02 'Přepočtené koeficientem množství</t>
  </si>
  <si>
    <t>56</t>
  </si>
  <si>
    <t>944611111</t>
  </si>
  <si>
    <t>Plachta ochranná zavěšená na konstrukci lešení z textilie z umělých vláken montáž</t>
  </si>
  <si>
    <t>1487432122</t>
  </si>
  <si>
    <t>https://podminky.urs.cz/item/CS_URS_2025_01/944611111</t>
  </si>
  <si>
    <t xml:space="preserve">"dočasná stínící plachta výběhu pro medvěda"  30,0*2,0</t>
  </si>
  <si>
    <t>57</t>
  </si>
  <si>
    <t>69311330R</t>
  </si>
  <si>
    <t>Stínící tkanina z umělých vláken, plošná hmotnost 200 g/m2</t>
  </si>
  <si>
    <t>243950158</t>
  </si>
  <si>
    <t>60*1,15 'Přepočtené koeficientem množství</t>
  </si>
  <si>
    <t>58</t>
  </si>
  <si>
    <t>944611811</t>
  </si>
  <si>
    <t>Plachta ochranná zavěšená na konstrukci lešení z textilie z umělých vláken demontáž</t>
  </si>
  <si>
    <t>247020910</t>
  </si>
  <si>
    <t>https://podminky.urs.cz/item/CS_URS_2025_01/944611811</t>
  </si>
  <si>
    <t xml:space="preserve">"dočasná stínící plachta výběhu pro medvěda"  26,0*2,0*1,15385</t>
  </si>
  <si>
    <t>59</t>
  </si>
  <si>
    <t>945412111</t>
  </si>
  <si>
    <t>Teleskopická hydraulická montážní plošina na samohybném podvozku, s otočným košem výšky zdvihu do 8 m</t>
  </si>
  <si>
    <t>den</t>
  </si>
  <si>
    <t>2029588014</t>
  </si>
  <si>
    <t>https://podminky.urs.cz/item/CS_URS_2025_01/945412111</t>
  </si>
  <si>
    <t xml:space="preserve">"pronájem na 60 dní"  60</t>
  </si>
  <si>
    <t>60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</si>
  <si>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</si>
  <si>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</si>
  <si>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776120381</t>
  </si>
  <si>
    <t>https://podminky.urs.cz/item/CS_URS_2025_01/966005111</t>
  </si>
  <si>
    <t>"vyříznutí části zábradlí (přístup ke svahu)" 2*6,0</t>
  </si>
  <si>
    <t>61</t>
  </si>
  <si>
    <t>966062111</t>
  </si>
  <si>
    <t>Bourání plotových sloupků a vzpěr dřevěných výšky do 2,5 m zasypaných zeminou</t>
  </si>
  <si>
    <t>1864948679</t>
  </si>
  <si>
    <t>https://podminky.urs.cz/item/CS_URS_2025_01/966062111</t>
  </si>
  <si>
    <t xml:space="preserve">"odstranění kůlů osazených ke sloupkům stávajícího ocelového zábradlí á 2,0 m"  16</t>
  </si>
  <si>
    <t>62</t>
  </si>
  <si>
    <t>966071711</t>
  </si>
  <si>
    <t>Bourání plotových sloupků a vzpěr ocelových trubkových nebo profilovaných výšky do 2,50 m zabetonovaných</t>
  </si>
  <si>
    <t>-1941794424</t>
  </si>
  <si>
    <t>https://podminky.urs.cz/item/CS_URS_2025_01/966071711</t>
  </si>
  <si>
    <t>"demolice stávajícího plotu nad svahem" 30</t>
  </si>
  <si>
    <t>63</t>
  </si>
  <si>
    <t>966071822</t>
  </si>
  <si>
    <t>Rozebrání oplocení z pletiva drátěného se čtvercovými oky, výšky přes 1,6 do 2,0 m</t>
  </si>
  <si>
    <t>322358634</t>
  </si>
  <si>
    <t>https://podminky.urs.cz/item/CS_URS_2025_01/966071822</t>
  </si>
  <si>
    <t xml:space="preserve">"rozebrání pletiva stávajícího oplocení nad svahem"  60,0</t>
  </si>
  <si>
    <t>997</t>
  </si>
  <si>
    <t>Přesun sutě</t>
  </si>
  <si>
    <t>64</t>
  </si>
  <si>
    <t>997002511</t>
  </si>
  <si>
    <t>Vodorovné přemístění suti a vybouraných hmot bez naložení, se složením a hrubým urovnáním na vzdálenost do 1 km</t>
  </si>
  <si>
    <t>1089387592</t>
  </si>
  <si>
    <t>https://podminky.urs.cz/item/CS_URS_2025_01/997002511</t>
  </si>
  <si>
    <t>65</t>
  </si>
  <si>
    <t>997002611</t>
  </si>
  <si>
    <t>Nakládání suti a vybouraných hmot na dopravní prostředek pro vodorovné přemístění</t>
  </si>
  <si>
    <t>1820788557</t>
  </si>
  <si>
    <t>https://podminky.urs.cz/item/CS_URS_2025_01/997002611</t>
  </si>
  <si>
    <t>66</t>
  </si>
  <si>
    <t>997006002</t>
  </si>
  <si>
    <t>Úprava stavebního odpadu třídění strojové</t>
  </si>
  <si>
    <t>-980334190</t>
  </si>
  <si>
    <t>https://podminky.urs.cz/item/CS_URS_2025_01/997006002</t>
  </si>
  <si>
    <t>67</t>
  </si>
  <si>
    <t>997006519</t>
  </si>
  <si>
    <t>Vodorovná doprava suti na skládku Příplatek k ceně -6512 za každý další i započatý 1 km</t>
  </si>
  <si>
    <t>-1415497489</t>
  </si>
  <si>
    <t>https://podminky.urs.cz/item/CS_URS_2025_01/997006519</t>
  </si>
  <si>
    <t>Poznámka k položce:_x000d_
uvažována doprava do 20km</t>
  </si>
  <si>
    <t>396,054*19 'Přepočtené koeficientem množství</t>
  </si>
  <si>
    <t>68</t>
  </si>
  <si>
    <t>997006551</t>
  </si>
  <si>
    <t>Hrubé urovnání suti na skládce bez zhutnění</t>
  </si>
  <si>
    <t>-645690043</t>
  </si>
  <si>
    <t>https://podminky.urs.cz/item/CS_URS_2025_01/997006551</t>
  </si>
  <si>
    <t>69</t>
  </si>
  <si>
    <t>997013601</t>
  </si>
  <si>
    <t>Poplatek za uložení stavebního odpadu na skládce (skládkovné) z prostého betonu zatříděného do Katalogu odpadů pod kódem 17 01 01</t>
  </si>
  <si>
    <t>1503465194</t>
  </si>
  <si>
    <t>https://podminky.urs.cz/item/CS_URS_2025_01/997013601</t>
  </si>
  <si>
    <t>70</t>
  </si>
  <si>
    <t>997013602</t>
  </si>
  <si>
    <t>Poplatek za uložení stavebního odpadu na skládce (skládkovné) z armovaného betonu zatříděného do Katalogu odpadů pod kódem 17 01 01</t>
  </si>
  <si>
    <t>1251616318</t>
  </si>
  <si>
    <t>https://podminky.urs.cz/item/CS_URS_2025_01/997013602</t>
  </si>
  <si>
    <t>71</t>
  </si>
  <si>
    <t>997013861</t>
  </si>
  <si>
    <t>Poplatek za uložení stavebního odpadu na recyklační skládce (skládkovné) z prostého betonu zatříděného do Katalogu odpadů pod kódem 17 01 01</t>
  </si>
  <si>
    <t>186018314</t>
  </si>
  <si>
    <t>https://podminky.urs.cz/item/CS_URS_2025_01/997013861</t>
  </si>
  <si>
    <t xml:space="preserve">"poškozené obrubníky"  3,075</t>
  </si>
  <si>
    <t>72</t>
  </si>
  <si>
    <t>997013871</t>
  </si>
  <si>
    <t>Poplatek za uložení stavebního odpadu na recyklační skládce (skládkovné) směsného stavebního a demoličního zatříděného do Katalogu odpadů pod kódem 17 09 04</t>
  </si>
  <si>
    <t>1584933153</t>
  </si>
  <si>
    <t>https://podminky.urs.cz/item/CS_URS_2025_01/997013871</t>
  </si>
  <si>
    <t>Poznámka k položce:_x000d_
nezatříděný odpad</t>
  </si>
  <si>
    <t>73</t>
  </si>
  <si>
    <t>997013873</t>
  </si>
  <si>
    <t>-1368938141</t>
  </si>
  <si>
    <t>https://podminky.urs.cz/item/CS_URS_2025_01/997013873</t>
  </si>
  <si>
    <t>"odkopávky ze svahu" 387,14</t>
  </si>
  <si>
    <t>998</t>
  </si>
  <si>
    <t>Přesun hmot</t>
  </si>
  <si>
    <t>74</t>
  </si>
  <si>
    <t>998004011</t>
  </si>
  <si>
    <t>Přesun hmot pro injektování, mikropiloty nebo kotvy</t>
  </si>
  <si>
    <t>-1305230190</t>
  </si>
  <si>
    <t>https://podminky.urs.cz/item/CS_URS_2025_01/998004011</t>
  </si>
  <si>
    <t>75</t>
  </si>
  <si>
    <t>998225111</t>
  </si>
  <si>
    <t>Přesun hmot pro komunikace s krytem z kameniva, monolitickým betonovým nebo živičným dopravní vzdálenost do 200 m jakékoliv délky objektu</t>
  </si>
  <si>
    <t>2088227049</t>
  </si>
  <si>
    <t>https://podminky.urs.cz/item/CS_URS_2025_01/998225111</t>
  </si>
  <si>
    <t xml:space="preserve">"přesun štěrku pro úpravu plochy před patou san. svahu-viz pol. 564742111"  242,0</t>
  </si>
  <si>
    <t>B-1 - 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</si>
  <si>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</si>
  <si>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</si>
  <si>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</si>
  <si>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</si>
  <si>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</si>
  <si>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</si>
  <si>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938908411</t>
  </si>
  <si>
    <t>Čištění vozovek splachováním vodou povrchu podkladu nebo krytu živičného, betonového nebo dlážděného</t>
  </si>
  <si>
    <t>-1120603440</t>
  </si>
  <si>
    <t>https://podminky.urs.cz/item/CS_URS_2025_01/938908411</t>
  </si>
  <si>
    <t xml:space="preserve">"čištění komunikace v délce  400m cca 2xběhem stavby"  400*3,0*2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</si>
  <si>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</si>
  <si>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</si>
  <si>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</si>
  <si>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</si>
  <si>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</si>
  <si>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</si>
  <si>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…</t>
  </si>
  <si>
    <t>1024</t>
  </si>
  <si>
    <t>1887225234</t>
  </si>
  <si>
    <t>https://podminky.urs.cz/item/CS_URS_2025_01/012203000</t>
  </si>
  <si>
    <t>012214001</t>
  </si>
  <si>
    <t>Přemístění bodu podrobného polohového bodového pole</t>
  </si>
  <si>
    <t>ks</t>
  </si>
  <si>
    <t>-2119857931</t>
  </si>
  <si>
    <t>012214002</t>
  </si>
  <si>
    <t>Zřízení stabilizačního bodu pro geodetické sledování</t>
  </si>
  <si>
    <t>-539621879</t>
  </si>
  <si>
    <t>012303000</t>
  </si>
  <si>
    <t>Zeměměřičské práce při provádění stavby</t>
  </si>
  <si>
    <t>1616654231</t>
  </si>
  <si>
    <t>https://podminky.urs.cz/item/CS_URS_2025_01/012303000</t>
  </si>
  <si>
    <t>012403000</t>
  </si>
  <si>
    <t>Zeměměřičské práce po výstavbě</t>
  </si>
  <si>
    <t>1364323303</t>
  </si>
  <si>
    <t>https://podminky.urs.cz/item/CS_URS_2025_01/012403000</t>
  </si>
  <si>
    <t>013254000</t>
  </si>
  <si>
    <t>Dokumentace skutečného provedení stavby</t>
  </si>
  <si>
    <t>-930072381</t>
  </si>
  <si>
    <t>https://podminky.urs.cz/item/CS_URS_2025_01/013254000</t>
  </si>
  <si>
    <t>013254001</t>
  </si>
  <si>
    <t>Monitoring průběhu výstavby</t>
  </si>
  <si>
    <t>-1815089617</t>
  </si>
  <si>
    <t>013294100</t>
  </si>
  <si>
    <t>Náklady na dílenskou dokumentaci zhotovitele</t>
  </si>
  <si>
    <t>-154769188</t>
  </si>
  <si>
    <t>013354000</t>
  </si>
  <si>
    <t>Rozpočet skutečného provedení stavby</t>
  </si>
  <si>
    <t>85089107</t>
  </si>
  <si>
    <t>https://podminky.urs.cz/item/CS_URS_2025_01/013354000</t>
  </si>
  <si>
    <t>VRN3</t>
  </si>
  <si>
    <t>Zařízení staveniště</t>
  </si>
  <si>
    <t>030001000</t>
  </si>
  <si>
    <t>-2008338741</t>
  </si>
  <si>
    <t>https://podminky.urs.cz/item/CS_URS_2025_01/030001000</t>
  </si>
  <si>
    <t>031002000</t>
  </si>
  <si>
    <t>Související (přípravné) práce pro zařízení staveniště</t>
  </si>
  <si>
    <t>757870256</t>
  </si>
  <si>
    <t>https://podminky.urs.cz/item/CS_URS_2025_01/031002000</t>
  </si>
  <si>
    <t>034103000</t>
  </si>
  <si>
    <t>Oplocení staveniště</t>
  </si>
  <si>
    <t>424505020</t>
  </si>
  <si>
    <t>https://podminky.urs.cz/item/CS_URS_2025_01/034103000</t>
  </si>
  <si>
    <t>039002000</t>
  </si>
  <si>
    <t>Zrušení zařízení staveniště</t>
  </si>
  <si>
    <t>-138454927</t>
  </si>
  <si>
    <t>https://podminky.urs.cz/item/CS_URS_2025_01/039002000</t>
  </si>
  <si>
    <t>VRN4</t>
  </si>
  <si>
    <t>Inženýrská činnost</t>
  </si>
  <si>
    <t>041903000</t>
  </si>
  <si>
    <t>Dozor jiné osoby</t>
  </si>
  <si>
    <t>356763382</t>
  </si>
  <si>
    <t>https://podminky.urs.cz/item/CS_URS_2025_01/041903000</t>
  </si>
  <si>
    <t xml:space="preserve">"geotechnický dozor zhotovitele"  1</t>
  </si>
  <si>
    <t>043103001</t>
  </si>
  <si>
    <t>Náklady na provedení zkoušek, revizí a měření</t>
  </si>
  <si>
    <t>1096240284</t>
  </si>
  <si>
    <t>049203000</t>
  </si>
  <si>
    <t>Náklady stanovené zvláštními předpisy</t>
  </si>
  <si>
    <t>-135709317</t>
  </si>
  <si>
    <t>https://podminky.urs.cz/item/CS_URS_2025_01/049203000</t>
  </si>
  <si>
    <t>Poznámka k položce:_x000d_
Náklady vyplývající ze znění SoD a Všeobecných obchodních podmínek (zábory a nájmy dotčené stavbou, vypracování oznámení změny a listu)</t>
  </si>
  <si>
    <t>VRN6</t>
  </si>
  <si>
    <t>Územní vlivy</t>
  </si>
  <si>
    <t>062503000</t>
  </si>
  <si>
    <t>Složitý terén staveniště</t>
  </si>
  <si>
    <t>-2099709599</t>
  </si>
  <si>
    <t>https://podminky.urs.cz/item/CS_URS_2025_01/062503000</t>
  </si>
  <si>
    <t>063303000</t>
  </si>
  <si>
    <t>Práce ve výškách, v hloubkách</t>
  </si>
  <si>
    <t>1142610171</t>
  </si>
  <si>
    <t>https://podminky.urs.cz/item/CS_URS_2025_01/063303000</t>
  </si>
  <si>
    <t>VRN9</t>
  </si>
  <si>
    <t>Ostatní náklady</t>
  </si>
  <si>
    <t>091512222</t>
  </si>
  <si>
    <t>Náklady na vyhotovení dokumentace k předání stavby</t>
  </si>
  <si>
    <t>-1581083651</t>
  </si>
  <si>
    <t>09165255</t>
  </si>
  <si>
    <t>Ostatní náklady vyplývající ze znění SOD a VOP</t>
  </si>
  <si>
    <t>-1898465339</t>
  </si>
  <si>
    <t>094104000</t>
  </si>
  <si>
    <t>Vybavení BOZP objektu</t>
  </si>
  <si>
    <t>806084199</t>
  </si>
  <si>
    <t>https://podminky.urs.cz/item/CS_URS_2025_01/094104000</t>
  </si>
  <si>
    <t>SEZNAM FIGUR</t>
  </si>
  <si>
    <t>Výměra</t>
  </si>
  <si>
    <t>Použití figury:</t>
  </si>
  <si>
    <t>Svislé přemístění výkopku z horniny třídy těžitelnosti I skupiny 1 až 3 hl výkopu přes 8 do 12 m</t>
  </si>
  <si>
    <t>Vodorovné přemístění přes 9 000 do 10000 m výkopku/sypaniny z horniny třídy těžitelnosti II skupiny 4 a 5</t>
  </si>
  <si>
    <t>Příplatek k vodorovnému přemístění výkopku/sypaniny z horniny třídy těžitelnosti II skupiny 4 a 5 ZKD 1000 m přes 10000 m</t>
  </si>
  <si>
    <t>Nakládání výkopku z hornin třídy těžitelnosti II skupiny 4 a 5 přes 100 m3</t>
  </si>
  <si>
    <t>Poplatek za uložení zeminy a kamení na recyklační skládce (skládkovné) kód odpadu 17 05 04</t>
  </si>
  <si>
    <t>Uložení sypaniny na skládky nebo meziskládky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</si>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</sst>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102" TargetMode="External" /><Relationship Id="rId2" Type="http://schemas.openxmlformats.org/officeDocument/2006/relationships/hyperlink" Target="https://podminky.urs.cz/item/CS_URS_2025_01/112101101" TargetMode="External" /><Relationship Id="rId3" Type="http://schemas.openxmlformats.org/officeDocument/2006/relationships/hyperlink" Target="https://podminky.urs.cz/item/CS_URS_2025_01/112201111" TargetMode="External" /><Relationship Id="rId4" Type="http://schemas.openxmlformats.org/officeDocument/2006/relationships/hyperlink" Target="https://podminky.urs.cz/item/CS_URS_2025_01/112201112" TargetMode="External" /><Relationship Id="rId5" Type="http://schemas.openxmlformats.org/officeDocument/2006/relationships/hyperlink" Target="https://podminky.urs.cz/item/CS_URS_2025_01/112201131" TargetMode="External" /><Relationship Id="rId6" Type="http://schemas.openxmlformats.org/officeDocument/2006/relationships/hyperlink" Target="https://podminky.urs.cz/item/CS_URS_2025_01/112201132" TargetMode="External" /><Relationship Id="rId7" Type="http://schemas.openxmlformats.org/officeDocument/2006/relationships/hyperlink" Target="https://podminky.urs.cz/item/CS_URS_2025_01/112201151" TargetMode="External" /><Relationship Id="rId8" Type="http://schemas.openxmlformats.org/officeDocument/2006/relationships/hyperlink" Target="https://podminky.urs.cz/item/CS_URS_2025_01/112201152" TargetMode="External" /><Relationship Id="rId9" Type="http://schemas.openxmlformats.org/officeDocument/2006/relationships/hyperlink" Target="https://podminky.urs.cz/item/CS_URS_2025_01/113202111" TargetMode="External" /><Relationship Id="rId10" Type="http://schemas.openxmlformats.org/officeDocument/2006/relationships/hyperlink" Target="https://podminky.urs.cz/item/CS_URS_2025_01/122451302" TargetMode="External" /><Relationship Id="rId11" Type="http://schemas.openxmlformats.org/officeDocument/2006/relationships/hyperlink" Target="https://podminky.urs.cz/item/CS_URS_2025_01/155131313" TargetMode="External" /><Relationship Id="rId12" Type="http://schemas.openxmlformats.org/officeDocument/2006/relationships/hyperlink" Target="https://podminky.urs.cz/item/CS_URS_2025_01/155214111" TargetMode="External" /><Relationship Id="rId13" Type="http://schemas.openxmlformats.org/officeDocument/2006/relationships/hyperlink" Target="https://podminky.urs.cz/item/CS_URS_2025_01/155214211" TargetMode="External" /><Relationship Id="rId14" Type="http://schemas.openxmlformats.org/officeDocument/2006/relationships/hyperlink" Target="https://podminky.urs.cz/item/CS_URS_2025_01/161151104" TargetMode="External" /><Relationship Id="rId15" Type="http://schemas.openxmlformats.org/officeDocument/2006/relationships/hyperlink" Target="https://podminky.urs.cz/item/CS_URS_2025_01/162751137" TargetMode="External" /><Relationship Id="rId16" Type="http://schemas.openxmlformats.org/officeDocument/2006/relationships/hyperlink" Target="https://podminky.urs.cz/item/CS_URS_2025_01/162751139" TargetMode="External" /><Relationship Id="rId17" Type="http://schemas.openxmlformats.org/officeDocument/2006/relationships/hyperlink" Target="https://podminky.urs.cz/item/CS_URS_2025_01/167151112" TargetMode="External" /><Relationship Id="rId18" Type="http://schemas.openxmlformats.org/officeDocument/2006/relationships/hyperlink" Target="https://podminky.urs.cz/item/CS_URS_2025_01/171201221" TargetMode="External" /><Relationship Id="rId19" Type="http://schemas.openxmlformats.org/officeDocument/2006/relationships/hyperlink" Target="https://podminky.urs.cz/item/CS_URS_2025_01/171201231" TargetMode="External" /><Relationship Id="rId20" Type="http://schemas.openxmlformats.org/officeDocument/2006/relationships/hyperlink" Target="https://podminky.urs.cz/item/CS_URS_2025_01/171251201" TargetMode="External" /><Relationship Id="rId21" Type="http://schemas.openxmlformats.org/officeDocument/2006/relationships/hyperlink" Target="https://podminky.urs.cz/item/CS_URS_2025_01/174111101" TargetMode="External" /><Relationship Id="rId22" Type="http://schemas.openxmlformats.org/officeDocument/2006/relationships/hyperlink" Target="https://podminky.urs.cz/item/CS_URS_2025_01/174111121" TargetMode="External" /><Relationship Id="rId23" Type="http://schemas.openxmlformats.org/officeDocument/2006/relationships/hyperlink" Target="https://podminky.urs.cz/item/CS_URS_2025_01/174111122" TargetMode="External" /><Relationship Id="rId24" Type="http://schemas.openxmlformats.org/officeDocument/2006/relationships/hyperlink" Target="https://podminky.urs.cz/item/CS_URS_2025_01/174111123" TargetMode="External" /><Relationship Id="rId25" Type="http://schemas.openxmlformats.org/officeDocument/2006/relationships/hyperlink" Target="https://podminky.urs.cz/item/CS_URS_2025_01/226111111" TargetMode="External" /><Relationship Id="rId26" Type="http://schemas.openxmlformats.org/officeDocument/2006/relationships/hyperlink" Target="https://podminky.urs.cz/item/CS_URS_2025_01/275313711" TargetMode="External" /><Relationship Id="rId27" Type="http://schemas.openxmlformats.org/officeDocument/2006/relationships/hyperlink" Target="https://podminky.urs.cz/item/CS_URS_2025_01/338171113" TargetMode="External" /><Relationship Id="rId28" Type="http://schemas.openxmlformats.org/officeDocument/2006/relationships/hyperlink" Target="https://podminky.urs.cz/item/CS_URS_2025_01/338950114" TargetMode="External" /><Relationship Id="rId29" Type="http://schemas.openxmlformats.org/officeDocument/2006/relationships/hyperlink" Target="https://podminky.urs.cz/item/CS_URS_2025_01/348401130" TargetMode="External" /><Relationship Id="rId30" Type="http://schemas.openxmlformats.org/officeDocument/2006/relationships/hyperlink" Target="https://podminky.urs.cz/item/CS_URS_2025_01/348942131" TargetMode="External" /><Relationship Id="rId31" Type="http://schemas.openxmlformats.org/officeDocument/2006/relationships/hyperlink" Target="https://podminky.urs.cz/item/CS_URS_2025_01/564742111" TargetMode="External" /><Relationship Id="rId32" Type="http://schemas.openxmlformats.org/officeDocument/2006/relationships/hyperlink" Target="https://podminky.urs.cz/item/CS_URS_2025_01/628613511" TargetMode="External" /><Relationship Id="rId33" Type="http://schemas.openxmlformats.org/officeDocument/2006/relationships/hyperlink" Target="https://podminky.urs.cz/item/CS_URS_2025_01/628613611" TargetMode="External" /><Relationship Id="rId34" Type="http://schemas.openxmlformats.org/officeDocument/2006/relationships/hyperlink" Target="https://podminky.urs.cz/item/CS_URS_2023_01/877315261" TargetMode="External" /><Relationship Id="rId35" Type="http://schemas.openxmlformats.org/officeDocument/2006/relationships/hyperlink" Target="https://podminky.urs.cz/item/CS_URS_2025_01/916131113" TargetMode="External" /><Relationship Id="rId36" Type="http://schemas.openxmlformats.org/officeDocument/2006/relationships/hyperlink" Target="https://podminky.urs.cz/item/CS_URS_2025_01/944611111" TargetMode="External" /><Relationship Id="rId37" Type="http://schemas.openxmlformats.org/officeDocument/2006/relationships/hyperlink" Target="https://podminky.urs.cz/item/CS_URS_2025_01/944611811" TargetMode="External" /><Relationship Id="rId38" Type="http://schemas.openxmlformats.org/officeDocument/2006/relationships/hyperlink" Target="https://podminky.urs.cz/item/CS_URS_2025_01/945412111" TargetMode="External" /><Relationship Id="rId39" Type="http://schemas.openxmlformats.org/officeDocument/2006/relationships/hyperlink" Target="https://podminky.urs.cz/item/CS_URS_2025_01/966005111" TargetMode="External" /><Relationship Id="rId40" Type="http://schemas.openxmlformats.org/officeDocument/2006/relationships/hyperlink" Target="https://podminky.urs.cz/item/CS_URS_2025_01/966062111" TargetMode="External" /><Relationship Id="rId41" Type="http://schemas.openxmlformats.org/officeDocument/2006/relationships/hyperlink" Target="https://podminky.urs.cz/item/CS_URS_2025_01/966071711" TargetMode="External" /><Relationship Id="rId42" Type="http://schemas.openxmlformats.org/officeDocument/2006/relationships/hyperlink" Target="https://podminky.urs.cz/item/CS_URS_2025_01/966071822" TargetMode="External" /><Relationship Id="rId43" Type="http://schemas.openxmlformats.org/officeDocument/2006/relationships/hyperlink" Target="https://podminky.urs.cz/item/CS_URS_2025_01/997002511" TargetMode="External" /><Relationship Id="rId44" Type="http://schemas.openxmlformats.org/officeDocument/2006/relationships/hyperlink" Target="https://podminky.urs.cz/item/CS_URS_2025_01/997002611" TargetMode="External" /><Relationship Id="rId45" Type="http://schemas.openxmlformats.org/officeDocument/2006/relationships/hyperlink" Target="https://podminky.urs.cz/item/CS_URS_2025_01/997006002" TargetMode="External" /><Relationship Id="rId46" Type="http://schemas.openxmlformats.org/officeDocument/2006/relationships/hyperlink" Target="https://podminky.urs.cz/item/CS_URS_2025_01/997006519" TargetMode="External" /><Relationship Id="rId47" Type="http://schemas.openxmlformats.org/officeDocument/2006/relationships/hyperlink" Target="https://podminky.urs.cz/item/CS_URS_2025_01/997006551" TargetMode="External" /><Relationship Id="rId48" Type="http://schemas.openxmlformats.org/officeDocument/2006/relationships/hyperlink" Target="https://podminky.urs.cz/item/CS_URS_2025_01/997013601" TargetMode="External" /><Relationship Id="rId49" Type="http://schemas.openxmlformats.org/officeDocument/2006/relationships/hyperlink" Target="https://podminky.urs.cz/item/CS_URS_2025_01/997013602" TargetMode="External" /><Relationship Id="rId50" Type="http://schemas.openxmlformats.org/officeDocument/2006/relationships/hyperlink" Target="https://podminky.urs.cz/item/CS_URS_2025_01/997013861" TargetMode="External" /><Relationship Id="rId51" Type="http://schemas.openxmlformats.org/officeDocument/2006/relationships/hyperlink" Target="https://podminky.urs.cz/item/CS_URS_2025_01/997013871" TargetMode="External" /><Relationship Id="rId52" Type="http://schemas.openxmlformats.org/officeDocument/2006/relationships/hyperlink" Target="https://podminky.urs.cz/item/CS_URS_2025_01/997013873" TargetMode="External" /><Relationship Id="rId53" Type="http://schemas.openxmlformats.org/officeDocument/2006/relationships/hyperlink" Target="https://podminky.urs.cz/item/CS_URS_2025_01/998004011" TargetMode="External" /><Relationship Id="rId54" Type="http://schemas.openxmlformats.org/officeDocument/2006/relationships/hyperlink" Target="https://podminky.urs.cz/item/CS_URS_2025_01/998225111" TargetMode="External" /><Relationship Id="rId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8908411" TargetMode="External" /><Relationship Id="rId2" Type="http://schemas.openxmlformats.org/officeDocument/2006/relationships/hyperlink" Target="https://podminky.urs.cz/item/CS_URS_2025_01/012203000" TargetMode="External" /><Relationship Id="rId3" Type="http://schemas.openxmlformats.org/officeDocument/2006/relationships/hyperlink" Target="https://podminky.urs.cz/item/CS_URS_2025_01/012303000" TargetMode="External" /><Relationship Id="rId4" Type="http://schemas.openxmlformats.org/officeDocument/2006/relationships/hyperlink" Target="https://podminky.urs.cz/item/CS_URS_2025_01/012403000" TargetMode="External" /><Relationship Id="rId5" Type="http://schemas.openxmlformats.org/officeDocument/2006/relationships/hyperlink" Target="https://podminky.urs.cz/item/CS_URS_2025_01/013254000" TargetMode="External" /><Relationship Id="rId6" Type="http://schemas.openxmlformats.org/officeDocument/2006/relationships/hyperlink" Target="https://podminky.urs.cz/item/CS_URS_2025_01/013354000" TargetMode="External" /><Relationship Id="rId7" Type="http://schemas.openxmlformats.org/officeDocument/2006/relationships/hyperlink" Target="https://podminky.urs.cz/item/CS_URS_2025_01/030001000" TargetMode="External" /><Relationship Id="rId8" Type="http://schemas.openxmlformats.org/officeDocument/2006/relationships/hyperlink" Target="https://podminky.urs.cz/item/CS_URS_2025_01/031002000" TargetMode="External" /><Relationship Id="rId9" Type="http://schemas.openxmlformats.org/officeDocument/2006/relationships/hyperlink" Target="https://podminky.urs.cz/item/CS_URS_2025_01/034103000" TargetMode="External" /><Relationship Id="rId10" Type="http://schemas.openxmlformats.org/officeDocument/2006/relationships/hyperlink" Target="https://podminky.urs.cz/item/CS_URS_2025_01/039002000" TargetMode="External" /><Relationship Id="rId11" Type="http://schemas.openxmlformats.org/officeDocument/2006/relationships/hyperlink" Target="https://podminky.urs.cz/item/CS_URS_2025_01/041903000" TargetMode="External" /><Relationship Id="rId12" Type="http://schemas.openxmlformats.org/officeDocument/2006/relationships/hyperlink" Target="https://podminky.urs.cz/item/CS_URS_2025_01/049203000" TargetMode="External" /><Relationship Id="rId13" Type="http://schemas.openxmlformats.org/officeDocument/2006/relationships/hyperlink" Target="https://podminky.urs.cz/item/CS_URS_2025_01/062503000" TargetMode="External" /><Relationship Id="rId14" Type="http://schemas.openxmlformats.org/officeDocument/2006/relationships/hyperlink" Target="https://podminky.urs.cz/item/CS_URS_2025_01/063303000" TargetMode="External" /><Relationship Id="rId15" Type="http://schemas.openxmlformats.org/officeDocument/2006/relationships/hyperlink" Target="https://podminky.urs.cz/item/CS_URS_2025_01/094104000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2303_Dod_01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Sanace svahové nestability v areálu ZOO Brno_Dod_01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24.7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'A-1 - SO 251 - Sanace sva...'!J30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'A-1 - SO 251 - Sanace sva...'!P89</f>
        <v>0</v>
      </c>
      <c r="AV55" s="122">
        <f>'A-1 - SO 251 - Sanace sva...'!J33</f>
        <v>0</v>
      </c>
      <c r="AW55" s="122">
        <f>'A-1 - SO 251 - Sanace sva...'!J34</f>
        <v>0</v>
      </c>
      <c r="AX55" s="122">
        <f>'A-1 - SO 251 - Sanace sva...'!J35</f>
        <v>0</v>
      </c>
      <c r="AY55" s="122">
        <f>'A-1 - SO 251 - Sanace sva...'!J36</f>
        <v>0</v>
      </c>
      <c r="AZ55" s="122">
        <f>'A-1 - SO 251 - Sanace sva...'!F33</f>
        <v>0</v>
      </c>
      <c r="BA55" s="122">
        <f>'A-1 - SO 251 - Sanace sva...'!F34</f>
        <v>0</v>
      </c>
      <c r="BB55" s="122">
        <f>'A-1 - SO 251 - Sanace sva...'!F35</f>
        <v>0</v>
      </c>
      <c r="BC55" s="122">
        <f>'A-1 - SO 251 - Sanace sva...'!F36</f>
        <v>0</v>
      </c>
      <c r="BD55" s="124">
        <f>'A-1 - SO 251 - Sanace sva...'!F37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'B-1 - SO 000 - Vedlejší r...'!J30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'B-1 - SO 000 - Vedlejší r...'!P87</f>
        <v>0</v>
      </c>
      <c r="AV56" s="127">
        <f>'B-1 - SO 000 - Vedlejší r...'!J33</f>
        <v>0</v>
      </c>
      <c r="AW56" s="127">
        <f>'B-1 - SO 000 - Vedlejší r...'!J34</f>
        <v>0</v>
      </c>
      <c r="AX56" s="127">
        <f>'B-1 - SO 000 - Vedlejší r...'!J35</f>
        <v>0</v>
      </c>
      <c r="AY56" s="127">
        <f>'B-1 - SO 000 - Vedlejší r...'!J36</f>
        <v>0</v>
      </c>
      <c r="AZ56" s="127">
        <f>'B-1 - SO 000 - Vedlejší r...'!F33</f>
        <v>0</v>
      </c>
      <c r="BA56" s="127">
        <f>'B-1 - SO 000 - Vedlejší r...'!F34</f>
        <v>0</v>
      </c>
      <c r="BB56" s="127">
        <f>'B-1 - SO 000 - Vedlejší r...'!F35</f>
        <v>0</v>
      </c>
      <c r="BC56" s="127">
        <f>'B-1 - SO 000 - Vedlejší r...'!F36</f>
        <v>0</v>
      </c>
      <c r="BD56" s="129">
        <f>'B-1 - SO 000 - Vedlejší r...'!F37</f>
        <v>0</v>
      </c>
      <c r="BE56" s="7"/>
      <c r="BT56" s="125" t="s">
        <v>78</v>
      </c>
      <c r="BV56" s="125" t="s">
        <v>72</v>
      </c>
      <c r="BW56" s="125" t="s">
        <v>84</v>
      </c>
      <c r="BX56" s="125" t="s">
        <v>5</v>
      </c>
      <c r="CL56" s="125" t="s">
        <v>19</v>
      </c>
      <c r="CM56" s="125" t="s">
        <v>80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rRb+c7l7pWWuUqrWpV+5E/mjk9jOf8tf8TUkTcWC8edSz8V2y13RRCePggw70frSs8CiGGbA44fG/oo16ZC/pw==" hashValue="xs069+DXz077/mLW8SmEJh5KY4Dx+Mr8MNXQUbBJR/GWPLotbaOUbA6ca/TkOw1fUWa+QD2DqZ70PrfvdZt+m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A-1 - SO 251 - Sanace sva...'!C2" display="/"/>
    <hyperlink ref="A56" location="'B-1 - SO 000 - Vedlejší 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  <c r="AZ2" s="130" t="s">
        <v>85</v>
      </c>
      <c r="BA2" s="130" t="s">
        <v>86</v>
      </c>
      <c r="BB2" s="130" t="s">
        <v>87</v>
      </c>
      <c r="BC2" s="130" t="s">
        <v>88</v>
      </c>
      <c r="BD2" s="130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80</v>
      </c>
    </row>
    <row r="4" s="1" customFormat="1" ht="24.96" customHeight="1">
      <c r="B4" s="22"/>
      <c r="D4" s="133" t="s">
        <v>89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Sanace svahové nestability v areálu ZOO Brno_Dod_01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8" t="s">
        <v>91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15. 2. 2025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28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28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33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34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36</v>
      </c>
      <c r="E30" s="40"/>
      <c r="F30" s="40"/>
      <c r="G30" s="40"/>
      <c r="H30" s="40"/>
      <c r="I30" s="40"/>
      <c r="J30" s="147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38</v>
      </c>
      <c r="G32" s="40"/>
      <c r="H32" s="40"/>
      <c r="I32" s="148" t="s">
        <v>37</v>
      </c>
      <c r="J32" s="148" t="s">
        <v>39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40</v>
      </c>
      <c r="E33" s="135" t="s">
        <v>41</v>
      </c>
      <c r="F33" s="150">
        <f>ROUND((SUM(BE89:BE371)),  2)</f>
        <v>0</v>
      </c>
      <c r="G33" s="40"/>
      <c r="H33" s="40"/>
      <c r="I33" s="151">
        <v>0.20999999999999999</v>
      </c>
      <c r="J33" s="150">
        <f>ROUND(((SUM(BE89:BE371))*I33),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42</v>
      </c>
      <c r="F34" s="150">
        <f>ROUND((SUM(BF89:BF371)),  2)</f>
        <v>0</v>
      </c>
      <c r="G34" s="40"/>
      <c r="H34" s="40"/>
      <c r="I34" s="151">
        <v>0.14999999999999999</v>
      </c>
      <c r="J34" s="150">
        <f>ROUND(((SUM(BF89:BF371))*I34),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43</v>
      </c>
      <c r="F35" s="150">
        <f>ROUND((SUM(BG89:BG371)),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44</v>
      </c>
      <c r="F36" s="150">
        <f>ROUND((SUM(BH89:BH371)),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45</v>
      </c>
      <c r="F37" s="150">
        <f>ROUND((SUM(BI89:BI371)),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Sanace svahové nestability v areálu ZOO Brno_Dod_01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A-1 - SO 251 - Sanace svahové nestability + SO 001 Demolice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Brno</v>
      </c>
      <c r="G52" s="42"/>
      <c r="H52" s="42"/>
      <c r="I52" s="34" t="s">
        <v>23</v>
      </c>
      <c r="J52" s="74" t="str">
        <f>IF(J12="","",J12)</f>
        <v>15. 2. 2025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68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J248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J255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J275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J280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J301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J306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J336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J366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106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3" t="str">
        <f>E7</f>
        <v>Sanace svahové nestability v areálu ZOO Brno_Dod_01</v>
      </c>
      <c r="F79" s="34"/>
      <c r="G79" s="34"/>
      <c r="H79" s="34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90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30" customHeight="1">
      <c r="A81" s="40"/>
      <c r="B81" s="41"/>
      <c r="C81" s="42"/>
      <c r="D81" s="42"/>
      <c r="E81" s="71" t="str">
        <f>E9</f>
        <v>A-1 - SO 251 - Sanace svahové nestability + SO 001 Demolice</v>
      </c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Brno</v>
      </c>
      <c r="G83" s="42"/>
      <c r="H83" s="42"/>
      <c r="I83" s="34" t="s">
        <v>23</v>
      </c>
      <c r="J83" s="74" t="str">
        <f>IF(J12="","",J12)</f>
        <v>15. 2. 2025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31</v>
      </c>
      <c r="J85" s="38" t="str">
        <f>E21</f>
        <v xml:space="preserve">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33</v>
      </c>
      <c r="J86" s="38" t="str">
        <f>E24</f>
        <v xml:space="preserve"> 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0"/>
      <c r="B88" s="181"/>
      <c r="C88" s="182" t="s">
        <v>107</v>
      </c>
      <c r="D88" s="183" t="s">
        <v>55</v>
      </c>
      <c r="E88" s="183" t="s">
        <v>51</v>
      </c>
      <c r="F88" s="183" t="s">
        <v>52</v>
      </c>
      <c r="G88" s="183" t="s">
        <v>108</v>
      </c>
      <c r="H88" s="183" t="s">
        <v>109</v>
      </c>
      <c r="I88" s="183" t="s">
        <v>110</v>
      </c>
      <c r="J88" s="183" t="s">
        <v>94</v>
      </c>
      <c r="K88" s="184" t="s">
        <v>111</v>
      </c>
      <c r="L88" s="185"/>
      <c r="M88" s="94" t="s">
        <v>19</v>
      </c>
      <c r="N88" s="95" t="s">
        <v>40</v>
      </c>
      <c r="O88" s="95" t="s">
        <v>112</v>
      </c>
      <c r="P88" s="95" t="s">
        <v>113</v>
      </c>
      <c r="Q88" s="95" t="s">
        <v>114</v>
      </c>
      <c r="R88" s="95" t="s">
        <v>115</v>
      </c>
      <c r="S88" s="95" t="s">
        <v>116</v>
      </c>
      <c r="T88" s="96" t="s">
        <v>117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0"/>
      <c r="B89" s="41"/>
      <c r="C89" s="101" t="s">
        <v>118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</f>
        <v>0</v>
      </c>
      <c r="Q89" s="98"/>
      <c r="R89" s="188">
        <f>R90</f>
        <v>85.358249780000008</v>
      </c>
      <c r="S89" s="98"/>
      <c r="T89" s="189">
        <f>T90</f>
        <v>396.05380000000002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69</v>
      </c>
      <c r="AU89" s="19" t="s">
        <v>95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119</v>
      </c>
      <c r="F90" s="194" t="s">
        <v>120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P91+P248+P255+P275+P280+P301+P306+P336+P366</f>
        <v>0</v>
      </c>
      <c r="Q90" s="199"/>
      <c r="R90" s="200">
        <f>R91+R248+R255+R275+R280+R301+R306+R336+R366</f>
        <v>85.358249780000008</v>
      </c>
      <c r="S90" s="199"/>
      <c r="T90" s="201">
        <f>T91+T248+T255+T275+T280+T301+T306+T336+T366</f>
        <v>396.05380000000002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69</v>
      </c>
      <c r="AU90" s="203" t="s">
        <v>70</v>
      </c>
      <c r="AY90" s="202" t="s">
        <v>121</v>
      </c>
      <c r="BK90" s="204">
        <f>BK91+BK248+BK255+BK275+BK280+BK301+BK306+BK336+BK366</f>
        <v>0</v>
      </c>
    </row>
    <row r="91" s="12" customFormat="1" ht="22.8" customHeight="1">
      <c r="A91" s="12"/>
      <c r="B91" s="191"/>
      <c r="C91" s="192"/>
      <c r="D91" s="193" t="s">
        <v>69</v>
      </c>
      <c r="E91" s="205" t="s">
        <v>78</v>
      </c>
      <c r="F91" s="205" t="s">
        <v>122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SUM(P92:P247)</f>
        <v>0</v>
      </c>
      <c r="Q91" s="199"/>
      <c r="R91" s="200">
        <f>SUM(R92:R247)</f>
        <v>57.864573670000006</v>
      </c>
      <c r="S91" s="199"/>
      <c r="T91" s="201">
        <f>SUM(T92:T247)</f>
        <v>390.21500000000003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78</v>
      </c>
      <c r="AT91" s="203" t="s">
        <v>69</v>
      </c>
      <c r="AU91" s="203" t="s">
        <v>78</v>
      </c>
      <c r="AY91" s="202" t="s">
        <v>121</v>
      </c>
      <c r="BK91" s="204">
        <f>SUM(BK92:BK247)</f>
        <v>0</v>
      </c>
    </row>
    <row r="92" s="2" customFormat="1" ht="24.15" customHeight="1">
      <c r="A92" s="40"/>
      <c r="B92" s="41"/>
      <c r="C92" s="207" t="s">
        <v>78</v>
      </c>
      <c r="D92" s="207" t="s">
        <v>123</v>
      </c>
      <c r="E92" s="208" t="s">
        <v>124</v>
      </c>
      <c r="F92" s="209" t="s">
        <v>125</v>
      </c>
      <c r="G92" s="210" t="s">
        <v>126</v>
      </c>
      <c r="H92" s="211">
        <v>100</v>
      </c>
      <c r="I92" s="212"/>
      <c r="J92" s="213">
        <f>ROUND(I92*H92,2)</f>
        <v>0</v>
      </c>
      <c r="K92" s="209" t="s">
        <v>127</v>
      </c>
      <c r="L92" s="46"/>
      <c r="M92" s="214" t="s">
        <v>19</v>
      </c>
      <c r="N92" s="215" t="s">
        <v>41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128</v>
      </c>
      <c r="AT92" s="218" t="s">
        <v>123</v>
      </c>
      <c r="AU92" s="218" t="s">
        <v>80</v>
      </c>
      <c r="AY92" s="19" t="s">
        <v>121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78</v>
      </c>
      <c r="BK92" s="219">
        <f>ROUND(I92*H92,2)</f>
        <v>0</v>
      </c>
      <c r="BL92" s="19" t="s">
        <v>128</v>
      </c>
      <c r="BM92" s="218" t="s">
        <v>129</v>
      </c>
    </row>
    <row r="93" s="2" customFormat="1">
      <c r="A93" s="40"/>
      <c r="B93" s="41"/>
      <c r="C93" s="42"/>
      <c r="D93" s="220" t="s">
        <v>130</v>
      </c>
      <c r="E93" s="42"/>
      <c r="F93" s="221" t="s">
        <v>131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130</v>
      </c>
      <c r="AU93" s="19" t="s">
        <v>80</v>
      </c>
    </row>
    <row r="94" s="13" customFormat="1">
      <c r="A94" s="13"/>
      <c r="B94" s="225"/>
      <c r="C94" s="226"/>
      <c r="D94" s="227" t="s">
        <v>132</v>
      </c>
      <c r="E94" s="228" t="s">
        <v>19</v>
      </c>
      <c r="F94" s="229" t="s">
        <v>133</v>
      </c>
      <c r="G94" s="226"/>
      <c r="H94" s="230">
        <v>100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132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121</v>
      </c>
    </row>
    <row r="95" s="14" customFormat="1">
      <c r="A95" s="14"/>
      <c r="B95" s="237"/>
      <c r="C95" s="238"/>
      <c r="D95" s="227" t="s">
        <v>132</v>
      </c>
      <c r="E95" s="239" t="s">
        <v>19</v>
      </c>
      <c r="F95" s="240" t="s">
        <v>134</v>
      </c>
      <c r="G95" s="238"/>
      <c r="H95" s="241">
        <v>100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132</v>
      </c>
      <c r="AU95" s="247" t="s">
        <v>80</v>
      </c>
      <c r="AV95" s="14" t="s">
        <v>128</v>
      </c>
      <c r="AW95" s="14" t="s">
        <v>32</v>
      </c>
      <c r="AX95" s="14" t="s">
        <v>78</v>
      </c>
      <c r="AY95" s="247" t="s">
        <v>121</v>
      </c>
    </row>
    <row r="96" s="2" customFormat="1" ht="33" customHeight="1">
      <c r="A96" s="40"/>
      <c r="B96" s="41"/>
      <c r="C96" s="207" t="s">
        <v>80</v>
      </c>
      <c r="D96" s="207" t="s">
        <v>123</v>
      </c>
      <c r="E96" s="208" t="s">
        <v>135</v>
      </c>
      <c r="F96" s="209" t="s">
        <v>136</v>
      </c>
      <c r="G96" s="210" t="s">
        <v>137</v>
      </c>
      <c r="H96" s="211">
        <v>30</v>
      </c>
      <c r="I96" s="212"/>
      <c r="J96" s="213">
        <f>ROUND(I96*H96,2)</f>
        <v>0</v>
      </c>
      <c r="K96" s="209" t="s">
        <v>127</v>
      </c>
      <c r="L96" s="46"/>
      <c r="M96" s="214" t="s">
        <v>19</v>
      </c>
      <c r="N96" s="215" t="s">
        <v>41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128</v>
      </c>
      <c r="AT96" s="218" t="s">
        <v>123</v>
      </c>
      <c r="AU96" s="218" t="s">
        <v>80</v>
      </c>
      <c r="AY96" s="19" t="s">
        <v>121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78</v>
      </c>
      <c r="BK96" s="219">
        <f>ROUND(I96*H96,2)</f>
        <v>0</v>
      </c>
      <c r="BL96" s="19" t="s">
        <v>128</v>
      </c>
      <c r="BM96" s="218" t="s">
        <v>138</v>
      </c>
    </row>
    <row r="97" s="2" customFormat="1">
      <c r="A97" s="40"/>
      <c r="B97" s="41"/>
      <c r="C97" s="42"/>
      <c r="D97" s="220" t="s">
        <v>130</v>
      </c>
      <c r="E97" s="42"/>
      <c r="F97" s="221" t="s">
        <v>139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80</v>
      </c>
    </row>
    <row r="98" s="13" customFormat="1">
      <c r="A98" s="13"/>
      <c r="B98" s="225"/>
      <c r="C98" s="226"/>
      <c r="D98" s="227" t="s">
        <v>132</v>
      </c>
      <c r="E98" s="228" t="s">
        <v>19</v>
      </c>
      <c r="F98" s="229" t="s">
        <v>140</v>
      </c>
      <c r="G98" s="226"/>
      <c r="H98" s="230">
        <v>30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132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121</v>
      </c>
    </row>
    <row r="99" s="2" customFormat="1" ht="33" customHeight="1">
      <c r="A99" s="40"/>
      <c r="B99" s="41"/>
      <c r="C99" s="207" t="s">
        <v>141</v>
      </c>
      <c r="D99" s="207" t="s">
        <v>123</v>
      </c>
      <c r="E99" s="208" t="s">
        <v>142</v>
      </c>
      <c r="F99" s="209" t="s">
        <v>143</v>
      </c>
      <c r="G99" s="210" t="s">
        <v>137</v>
      </c>
      <c r="H99" s="211">
        <v>5</v>
      </c>
      <c r="I99" s="212"/>
      <c r="J99" s="213">
        <f>ROUND(I99*H99,2)</f>
        <v>0</v>
      </c>
      <c r="K99" s="209" t="s">
        <v>127</v>
      </c>
      <c r="L99" s="46"/>
      <c r="M99" s="214" t="s">
        <v>19</v>
      </c>
      <c r="N99" s="215" t="s">
        <v>41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128</v>
      </c>
      <c r="AT99" s="218" t="s">
        <v>123</v>
      </c>
      <c r="AU99" s="218" t="s">
        <v>80</v>
      </c>
      <c r="AY99" s="19" t="s">
        <v>121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78</v>
      </c>
      <c r="BK99" s="219">
        <f>ROUND(I99*H99,2)</f>
        <v>0</v>
      </c>
      <c r="BL99" s="19" t="s">
        <v>128</v>
      </c>
      <c r="BM99" s="218" t="s">
        <v>144</v>
      </c>
    </row>
    <row r="100" s="2" customFormat="1">
      <c r="A100" s="40"/>
      <c r="B100" s="41"/>
      <c r="C100" s="42"/>
      <c r="D100" s="220" t="s">
        <v>130</v>
      </c>
      <c r="E100" s="42"/>
      <c r="F100" s="221" t="s">
        <v>145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80</v>
      </c>
    </row>
    <row r="101" s="13" customFormat="1">
      <c r="A101" s="13"/>
      <c r="B101" s="225"/>
      <c r="C101" s="226"/>
      <c r="D101" s="227" t="s">
        <v>132</v>
      </c>
      <c r="E101" s="228" t="s">
        <v>19</v>
      </c>
      <c r="F101" s="229" t="s">
        <v>146</v>
      </c>
      <c r="G101" s="226"/>
      <c r="H101" s="230">
        <v>5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132</v>
      </c>
      <c r="AU101" s="236" t="s">
        <v>80</v>
      </c>
      <c r="AV101" s="13" t="s">
        <v>80</v>
      </c>
      <c r="AW101" s="13" t="s">
        <v>32</v>
      </c>
      <c r="AX101" s="13" t="s">
        <v>78</v>
      </c>
      <c r="AY101" s="236" t="s">
        <v>121</v>
      </c>
    </row>
    <row r="102" s="2" customFormat="1" ht="33" customHeight="1">
      <c r="A102" s="40"/>
      <c r="B102" s="41"/>
      <c r="C102" s="207" t="s">
        <v>128</v>
      </c>
      <c r="D102" s="207" t="s">
        <v>123</v>
      </c>
      <c r="E102" s="208" t="s">
        <v>147</v>
      </c>
      <c r="F102" s="209" t="s">
        <v>148</v>
      </c>
      <c r="G102" s="210" t="s">
        <v>137</v>
      </c>
      <c r="H102" s="211">
        <v>5</v>
      </c>
      <c r="I102" s="212"/>
      <c r="J102" s="213">
        <f>ROUND(I102*H102,2)</f>
        <v>0</v>
      </c>
      <c r="K102" s="209" t="s">
        <v>127</v>
      </c>
      <c r="L102" s="46"/>
      <c r="M102" s="214" t="s">
        <v>19</v>
      </c>
      <c r="N102" s="215" t="s">
        <v>41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128</v>
      </c>
      <c r="AT102" s="218" t="s">
        <v>123</v>
      </c>
      <c r="AU102" s="218" t="s">
        <v>80</v>
      </c>
      <c r="AY102" s="19" t="s">
        <v>121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78</v>
      </c>
      <c r="BK102" s="219">
        <f>ROUND(I102*H102,2)</f>
        <v>0</v>
      </c>
      <c r="BL102" s="19" t="s">
        <v>128</v>
      </c>
      <c r="BM102" s="218" t="s">
        <v>149</v>
      </c>
    </row>
    <row r="103" s="2" customFormat="1">
      <c r="A103" s="40"/>
      <c r="B103" s="41"/>
      <c r="C103" s="42"/>
      <c r="D103" s="220" t="s">
        <v>130</v>
      </c>
      <c r="E103" s="42"/>
      <c r="F103" s="221" t="s">
        <v>150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13" customFormat="1">
      <c r="A104" s="13"/>
      <c r="B104" s="225"/>
      <c r="C104" s="226"/>
      <c r="D104" s="227" t="s">
        <v>132</v>
      </c>
      <c r="E104" s="228" t="s">
        <v>19</v>
      </c>
      <c r="F104" s="229" t="s">
        <v>146</v>
      </c>
      <c r="G104" s="226"/>
      <c r="H104" s="230">
        <v>5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132</v>
      </c>
      <c r="AU104" s="236" t="s">
        <v>80</v>
      </c>
      <c r="AV104" s="13" t="s">
        <v>80</v>
      </c>
      <c r="AW104" s="13" t="s">
        <v>32</v>
      </c>
      <c r="AX104" s="13" t="s">
        <v>78</v>
      </c>
      <c r="AY104" s="236" t="s">
        <v>121</v>
      </c>
    </row>
    <row r="105" s="2" customFormat="1" ht="24.15" customHeight="1">
      <c r="A105" s="40"/>
      <c r="B105" s="41"/>
      <c r="C105" s="207" t="s">
        <v>146</v>
      </c>
      <c r="D105" s="207" t="s">
        <v>123</v>
      </c>
      <c r="E105" s="208" t="s">
        <v>151</v>
      </c>
      <c r="F105" s="209" t="s">
        <v>152</v>
      </c>
      <c r="G105" s="210" t="s">
        <v>137</v>
      </c>
      <c r="H105" s="211">
        <v>5</v>
      </c>
      <c r="I105" s="212"/>
      <c r="J105" s="213">
        <f>ROUND(I105*H105,2)</f>
        <v>0</v>
      </c>
      <c r="K105" s="209" t="s">
        <v>127</v>
      </c>
      <c r="L105" s="46"/>
      <c r="M105" s="214" t="s">
        <v>19</v>
      </c>
      <c r="N105" s="215" t="s">
        <v>41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128</v>
      </c>
      <c r="AT105" s="218" t="s">
        <v>123</v>
      </c>
      <c r="AU105" s="218" t="s">
        <v>80</v>
      </c>
      <c r="AY105" s="19" t="s">
        <v>121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78</v>
      </c>
      <c r="BK105" s="219">
        <f>ROUND(I105*H105,2)</f>
        <v>0</v>
      </c>
      <c r="BL105" s="19" t="s">
        <v>128</v>
      </c>
      <c r="BM105" s="218" t="s">
        <v>153</v>
      </c>
    </row>
    <row r="106" s="2" customFormat="1">
      <c r="A106" s="40"/>
      <c r="B106" s="41"/>
      <c r="C106" s="42"/>
      <c r="D106" s="220" t="s">
        <v>130</v>
      </c>
      <c r="E106" s="42"/>
      <c r="F106" s="221" t="s">
        <v>154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80</v>
      </c>
    </row>
    <row r="107" s="13" customFormat="1">
      <c r="A107" s="13"/>
      <c r="B107" s="225"/>
      <c r="C107" s="226"/>
      <c r="D107" s="227" t="s">
        <v>132</v>
      </c>
      <c r="E107" s="228" t="s">
        <v>19</v>
      </c>
      <c r="F107" s="229" t="s">
        <v>146</v>
      </c>
      <c r="G107" s="226"/>
      <c r="H107" s="230">
        <v>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132</v>
      </c>
      <c r="AU107" s="236" t="s">
        <v>80</v>
      </c>
      <c r="AV107" s="13" t="s">
        <v>80</v>
      </c>
      <c r="AW107" s="13" t="s">
        <v>32</v>
      </c>
      <c r="AX107" s="13" t="s">
        <v>78</v>
      </c>
      <c r="AY107" s="236" t="s">
        <v>121</v>
      </c>
    </row>
    <row r="108" s="2" customFormat="1" ht="33" customHeight="1">
      <c r="A108" s="40"/>
      <c r="B108" s="41"/>
      <c r="C108" s="207" t="s">
        <v>155</v>
      </c>
      <c r="D108" s="207" t="s">
        <v>123</v>
      </c>
      <c r="E108" s="208" t="s">
        <v>156</v>
      </c>
      <c r="F108" s="209" t="s">
        <v>157</v>
      </c>
      <c r="G108" s="210" t="s">
        <v>137</v>
      </c>
      <c r="H108" s="211">
        <v>5</v>
      </c>
      <c r="I108" s="212"/>
      <c r="J108" s="213">
        <f>ROUND(I108*H108,2)</f>
        <v>0</v>
      </c>
      <c r="K108" s="209" t="s">
        <v>127</v>
      </c>
      <c r="L108" s="46"/>
      <c r="M108" s="214" t="s">
        <v>19</v>
      </c>
      <c r="N108" s="215" t="s">
        <v>41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128</v>
      </c>
      <c r="AT108" s="218" t="s">
        <v>123</v>
      </c>
      <c r="AU108" s="218" t="s">
        <v>80</v>
      </c>
      <c r="AY108" s="19" t="s">
        <v>121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78</v>
      </c>
      <c r="BK108" s="219">
        <f>ROUND(I108*H108,2)</f>
        <v>0</v>
      </c>
      <c r="BL108" s="19" t="s">
        <v>128</v>
      </c>
      <c r="BM108" s="218" t="s">
        <v>158</v>
      </c>
    </row>
    <row r="109" s="2" customFormat="1">
      <c r="A109" s="40"/>
      <c r="B109" s="41"/>
      <c r="C109" s="42"/>
      <c r="D109" s="220" t="s">
        <v>130</v>
      </c>
      <c r="E109" s="42"/>
      <c r="F109" s="221" t="s">
        <v>159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80</v>
      </c>
    </row>
    <row r="110" s="13" customFormat="1">
      <c r="A110" s="13"/>
      <c r="B110" s="225"/>
      <c r="C110" s="226"/>
      <c r="D110" s="227" t="s">
        <v>132</v>
      </c>
      <c r="E110" s="228" t="s">
        <v>19</v>
      </c>
      <c r="F110" s="229" t="s">
        <v>146</v>
      </c>
      <c r="G110" s="226"/>
      <c r="H110" s="230">
        <v>5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132</v>
      </c>
      <c r="AU110" s="236" t="s">
        <v>80</v>
      </c>
      <c r="AV110" s="13" t="s">
        <v>80</v>
      </c>
      <c r="AW110" s="13" t="s">
        <v>32</v>
      </c>
      <c r="AX110" s="13" t="s">
        <v>78</v>
      </c>
      <c r="AY110" s="236" t="s">
        <v>121</v>
      </c>
    </row>
    <row r="111" s="2" customFormat="1" ht="24.15" customHeight="1">
      <c r="A111" s="40"/>
      <c r="B111" s="41"/>
      <c r="C111" s="207" t="s">
        <v>160</v>
      </c>
      <c r="D111" s="207" t="s">
        <v>123</v>
      </c>
      <c r="E111" s="208" t="s">
        <v>161</v>
      </c>
      <c r="F111" s="209" t="s">
        <v>162</v>
      </c>
      <c r="G111" s="210" t="s">
        <v>137</v>
      </c>
      <c r="H111" s="211">
        <v>5</v>
      </c>
      <c r="I111" s="212"/>
      <c r="J111" s="213">
        <f>ROUND(I111*H111,2)</f>
        <v>0</v>
      </c>
      <c r="K111" s="209" t="s">
        <v>127</v>
      </c>
      <c r="L111" s="46"/>
      <c r="M111" s="214" t="s">
        <v>19</v>
      </c>
      <c r="N111" s="215" t="s">
        <v>41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128</v>
      </c>
      <c r="AT111" s="218" t="s">
        <v>123</v>
      </c>
      <c r="AU111" s="218" t="s">
        <v>80</v>
      </c>
      <c r="AY111" s="19" t="s">
        <v>121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78</v>
      </c>
      <c r="BK111" s="219">
        <f>ROUND(I111*H111,2)</f>
        <v>0</v>
      </c>
      <c r="BL111" s="19" t="s">
        <v>128</v>
      </c>
      <c r="BM111" s="218" t="s">
        <v>163</v>
      </c>
    </row>
    <row r="112" s="2" customFormat="1">
      <c r="A112" s="40"/>
      <c r="B112" s="41"/>
      <c r="C112" s="42"/>
      <c r="D112" s="220" t="s">
        <v>130</v>
      </c>
      <c r="E112" s="42"/>
      <c r="F112" s="221" t="s">
        <v>164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80</v>
      </c>
    </row>
    <row r="113" s="13" customFormat="1">
      <c r="A113" s="13"/>
      <c r="B113" s="225"/>
      <c r="C113" s="226"/>
      <c r="D113" s="227" t="s">
        <v>132</v>
      </c>
      <c r="E113" s="228" t="s">
        <v>19</v>
      </c>
      <c r="F113" s="229" t="s">
        <v>146</v>
      </c>
      <c r="G113" s="226"/>
      <c r="H113" s="230">
        <v>5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132</v>
      </c>
      <c r="AU113" s="236" t="s">
        <v>80</v>
      </c>
      <c r="AV113" s="13" t="s">
        <v>80</v>
      </c>
      <c r="AW113" s="13" t="s">
        <v>32</v>
      </c>
      <c r="AX113" s="13" t="s">
        <v>78</v>
      </c>
      <c r="AY113" s="236" t="s">
        <v>121</v>
      </c>
    </row>
    <row r="114" s="2" customFormat="1" ht="33" customHeight="1">
      <c r="A114" s="40"/>
      <c r="B114" s="41"/>
      <c r="C114" s="207" t="s">
        <v>165</v>
      </c>
      <c r="D114" s="207" t="s">
        <v>123</v>
      </c>
      <c r="E114" s="208" t="s">
        <v>166</v>
      </c>
      <c r="F114" s="209" t="s">
        <v>167</v>
      </c>
      <c r="G114" s="210" t="s">
        <v>137</v>
      </c>
      <c r="H114" s="211">
        <v>5</v>
      </c>
      <c r="I114" s="212"/>
      <c r="J114" s="213">
        <f>ROUND(I114*H114,2)</f>
        <v>0</v>
      </c>
      <c r="K114" s="209" t="s">
        <v>127</v>
      </c>
      <c r="L114" s="46"/>
      <c r="M114" s="214" t="s">
        <v>19</v>
      </c>
      <c r="N114" s="215" t="s">
        <v>41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128</v>
      </c>
      <c r="AT114" s="218" t="s">
        <v>123</v>
      </c>
      <c r="AU114" s="218" t="s">
        <v>80</v>
      </c>
      <c r="AY114" s="19" t="s">
        <v>121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78</v>
      </c>
      <c r="BK114" s="219">
        <f>ROUND(I114*H114,2)</f>
        <v>0</v>
      </c>
      <c r="BL114" s="19" t="s">
        <v>128</v>
      </c>
      <c r="BM114" s="218" t="s">
        <v>168</v>
      </c>
    </row>
    <row r="115" s="2" customFormat="1">
      <c r="A115" s="40"/>
      <c r="B115" s="41"/>
      <c r="C115" s="42"/>
      <c r="D115" s="220" t="s">
        <v>130</v>
      </c>
      <c r="E115" s="42"/>
      <c r="F115" s="221" t="s">
        <v>169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80</v>
      </c>
    </row>
    <row r="116" s="13" customFormat="1">
      <c r="A116" s="13"/>
      <c r="B116" s="225"/>
      <c r="C116" s="226"/>
      <c r="D116" s="227" t="s">
        <v>132</v>
      </c>
      <c r="E116" s="228" t="s">
        <v>19</v>
      </c>
      <c r="F116" s="229" t="s">
        <v>146</v>
      </c>
      <c r="G116" s="226"/>
      <c r="H116" s="230">
        <v>5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132</v>
      </c>
      <c r="AU116" s="236" t="s">
        <v>80</v>
      </c>
      <c r="AV116" s="13" t="s">
        <v>80</v>
      </c>
      <c r="AW116" s="13" t="s">
        <v>32</v>
      </c>
      <c r="AX116" s="13" t="s">
        <v>78</v>
      </c>
      <c r="AY116" s="236" t="s">
        <v>121</v>
      </c>
    </row>
    <row r="117" s="2" customFormat="1" ht="49.05" customHeight="1">
      <c r="A117" s="40"/>
      <c r="B117" s="41"/>
      <c r="C117" s="207" t="s">
        <v>170</v>
      </c>
      <c r="D117" s="207" t="s">
        <v>123</v>
      </c>
      <c r="E117" s="208" t="s">
        <v>171</v>
      </c>
      <c r="F117" s="209" t="s">
        <v>172</v>
      </c>
      <c r="G117" s="210" t="s">
        <v>173</v>
      </c>
      <c r="H117" s="211">
        <v>15</v>
      </c>
      <c r="I117" s="212"/>
      <c r="J117" s="213">
        <f>ROUND(I117*H117,2)</f>
        <v>0</v>
      </c>
      <c r="K117" s="209" t="s">
        <v>127</v>
      </c>
      <c r="L117" s="46"/>
      <c r="M117" s="214" t="s">
        <v>19</v>
      </c>
      <c r="N117" s="215" t="s">
        <v>41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0.20499999999999999</v>
      </c>
      <c r="T117" s="217">
        <f>S117*H117</f>
        <v>3.0749999999999997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128</v>
      </c>
      <c r="AT117" s="218" t="s">
        <v>123</v>
      </c>
      <c r="AU117" s="218" t="s">
        <v>80</v>
      </c>
      <c r="AY117" s="19" t="s">
        <v>121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78</v>
      </c>
      <c r="BK117" s="219">
        <f>ROUND(I117*H117,2)</f>
        <v>0</v>
      </c>
      <c r="BL117" s="19" t="s">
        <v>128</v>
      </c>
      <c r="BM117" s="218" t="s">
        <v>174</v>
      </c>
    </row>
    <row r="118" s="2" customFormat="1">
      <c r="A118" s="40"/>
      <c r="B118" s="41"/>
      <c r="C118" s="42"/>
      <c r="D118" s="220" t="s">
        <v>130</v>
      </c>
      <c r="E118" s="42"/>
      <c r="F118" s="221" t="s">
        <v>175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80</v>
      </c>
    </row>
    <row r="119" s="13" customFormat="1">
      <c r="A119" s="13"/>
      <c r="B119" s="225"/>
      <c r="C119" s="226"/>
      <c r="D119" s="227" t="s">
        <v>132</v>
      </c>
      <c r="E119" s="228" t="s">
        <v>19</v>
      </c>
      <c r="F119" s="229" t="s">
        <v>176</v>
      </c>
      <c r="G119" s="226"/>
      <c r="H119" s="230">
        <v>15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132</v>
      </c>
      <c r="AU119" s="236" t="s">
        <v>80</v>
      </c>
      <c r="AV119" s="13" t="s">
        <v>80</v>
      </c>
      <c r="AW119" s="13" t="s">
        <v>32</v>
      </c>
      <c r="AX119" s="13" t="s">
        <v>78</v>
      </c>
      <c r="AY119" s="236" t="s">
        <v>121</v>
      </c>
    </row>
    <row r="120" s="2" customFormat="1" ht="37.8" customHeight="1">
      <c r="A120" s="40"/>
      <c r="B120" s="41"/>
      <c r="C120" s="207" t="s">
        <v>177</v>
      </c>
      <c r="D120" s="207" t="s">
        <v>123</v>
      </c>
      <c r="E120" s="208" t="s">
        <v>178</v>
      </c>
      <c r="F120" s="209" t="s">
        <v>179</v>
      </c>
      <c r="G120" s="210" t="s">
        <v>87</v>
      </c>
      <c r="H120" s="211">
        <v>1935.7000000000001</v>
      </c>
      <c r="I120" s="212"/>
      <c r="J120" s="213">
        <f>ROUND(I120*H120,2)</f>
        <v>0</v>
      </c>
      <c r="K120" s="209" t="s">
        <v>127</v>
      </c>
      <c r="L120" s="46"/>
      <c r="M120" s="214" t="s">
        <v>19</v>
      </c>
      <c r="N120" s="215" t="s">
        <v>41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0.20000000000000001</v>
      </c>
      <c r="T120" s="217">
        <f>S120*H120</f>
        <v>387.14000000000004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128</v>
      </c>
      <c r="AT120" s="218" t="s">
        <v>123</v>
      </c>
      <c r="AU120" s="218" t="s">
        <v>80</v>
      </c>
      <c r="AY120" s="19" t="s">
        <v>121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78</v>
      </c>
      <c r="BK120" s="219">
        <f>ROUND(I120*H120,2)</f>
        <v>0</v>
      </c>
      <c r="BL120" s="19" t="s">
        <v>128</v>
      </c>
      <c r="BM120" s="218" t="s">
        <v>180</v>
      </c>
    </row>
    <row r="121" s="2" customFormat="1">
      <c r="A121" s="40"/>
      <c r="B121" s="41"/>
      <c r="C121" s="42"/>
      <c r="D121" s="220" t="s">
        <v>130</v>
      </c>
      <c r="E121" s="42"/>
      <c r="F121" s="221" t="s">
        <v>181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15" customFormat="1">
      <c r="A122" s="15"/>
      <c r="B122" s="248"/>
      <c r="C122" s="249"/>
      <c r="D122" s="227" t="s">
        <v>132</v>
      </c>
      <c r="E122" s="250" t="s">
        <v>19</v>
      </c>
      <c r="F122" s="251" t="s">
        <v>182</v>
      </c>
      <c r="G122" s="249"/>
      <c r="H122" s="250" t="s">
        <v>19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132</v>
      </c>
      <c r="AU122" s="257" t="s">
        <v>80</v>
      </c>
      <c r="AV122" s="15" t="s">
        <v>78</v>
      </c>
      <c r="AW122" s="15" t="s">
        <v>32</v>
      </c>
      <c r="AX122" s="15" t="s">
        <v>70</v>
      </c>
      <c r="AY122" s="257" t="s">
        <v>121</v>
      </c>
    </row>
    <row r="123" s="13" customFormat="1">
      <c r="A123" s="13"/>
      <c r="B123" s="225"/>
      <c r="C123" s="226"/>
      <c r="D123" s="227" t="s">
        <v>132</v>
      </c>
      <c r="E123" s="228" t="s">
        <v>19</v>
      </c>
      <c r="F123" s="229" t="s">
        <v>183</v>
      </c>
      <c r="G123" s="226"/>
      <c r="H123" s="230">
        <v>90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132</v>
      </c>
      <c r="AU123" s="236" t="s">
        <v>80</v>
      </c>
      <c r="AV123" s="13" t="s">
        <v>80</v>
      </c>
      <c r="AW123" s="13" t="s">
        <v>32</v>
      </c>
      <c r="AX123" s="13" t="s">
        <v>70</v>
      </c>
      <c r="AY123" s="236" t="s">
        <v>121</v>
      </c>
    </row>
    <row r="124" s="13" customFormat="1">
      <c r="A124" s="13"/>
      <c r="B124" s="225"/>
      <c r="C124" s="226"/>
      <c r="D124" s="227" t="s">
        <v>132</v>
      </c>
      <c r="E124" s="228" t="s">
        <v>19</v>
      </c>
      <c r="F124" s="229" t="s">
        <v>184</v>
      </c>
      <c r="G124" s="226"/>
      <c r="H124" s="230">
        <v>95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132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121</v>
      </c>
    </row>
    <row r="125" s="13" customFormat="1">
      <c r="A125" s="13"/>
      <c r="B125" s="225"/>
      <c r="C125" s="226"/>
      <c r="D125" s="227" t="s">
        <v>132</v>
      </c>
      <c r="E125" s="228" t="s">
        <v>19</v>
      </c>
      <c r="F125" s="229" t="s">
        <v>185</v>
      </c>
      <c r="G125" s="226"/>
      <c r="H125" s="230">
        <v>189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132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121</v>
      </c>
    </row>
    <row r="126" s="13" customFormat="1">
      <c r="A126" s="13"/>
      <c r="B126" s="225"/>
      <c r="C126" s="226"/>
      <c r="D126" s="227" t="s">
        <v>132</v>
      </c>
      <c r="E126" s="228" t="s">
        <v>19</v>
      </c>
      <c r="F126" s="229" t="s">
        <v>186</v>
      </c>
      <c r="G126" s="226"/>
      <c r="H126" s="230">
        <v>182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132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121</v>
      </c>
    </row>
    <row r="127" s="13" customFormat="1">
      <c r="A127" s="13"/>
      <c r="B127" s="225"/>
      <c r="C127" s="226"/>
      <c r="D127" s="227" t="s">
        <v>132</v>
      </c>
      <c r="E127" s="228" t="s">
        <v>19</v>
      </c>
      <c r="F127" s="229" t="s">
        <v>187</v>
      </c>
      <c r="G127" s="226"/>
      <c r="H127" s="230">
        <v>212.80000000000001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132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121</v>
      </c>
    </row>
    <row r="128" s="13" customFormat="1">
      <c r="A128" s="13"/>
      <c r="B128" s="225"/>
      <c r="C128" s="226"/>
      <c r="D128" s="227" t="s">
        <v>132</v>
      </c>
      <c r="E128" s="228" t="s">
        <v>19</v>
      </c>
      <c r="F128" s="229" t="s">
        <v>188</v>
      </c>
      <c r="G128" s="226"/>
      <c r="H128" s="230">
        <v>210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132</v>
      </c>
      <c r="AU128" s="236" t="s">
        <v>80</v>
      </c>
      <c r="AV128" s="13" t="s">
        <v>80</v>
      </c>
      <c r="AW128" s="13" t="s">
        <v>32</v>
      </c>
      <c r="AX128" s="13" t="s">
        <v>70</v>
      </c>
      <c r="AY128" s="236" t="s">
        <v>121</v>
      </c>
    </row>
    <row r="129" s="13" customFormat="1">
      <c r="A129" s="13"/>
      <c r="B129" s="225"/>
      <c r="C129" s="226"/>
      <c r="D129" s="227" t="s">
        <v>132</v>
      </c>
      <c r="E129" s="228" t="s">
        <v>19</v>
      </c>
      <c r="F129" s="229" t="s">
        <v>189</v>
      </c>
      <c r="G129" s="226"/>
      <c r="H129" s="230">
        <v>210.59999999999999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132</v>
      </c>
      <c r="AU129" s="236" t="s">
        <v>80</v>
      </c>
      <c r="AV129" s="13" t="s">
        <v>80</v>
      </c>
      <c r="AW129" s="13" t="s">
        <v>32</v>
      </c>
      <c r="AX129" s="13" t="s">
        <v>70</v>
      </c>
      <c r="AY129" s="236" t="s">
        <v>121</v>
      </c>
    </row>
    <row r="130" s="13" customFormat="1">
      <c r="A130" s="13"/>
      <c r="B130" s="225"/>
      <c r="C130" s="226"/>
      <c r="D130" s="227" t="s">
        <v>132</v>
      </c>
      <c r="E130" s="228" t="s">
        <v>19</v>
      </c>
      <c r="F130" s="229" t="s">
        <v>190</v>
      </c>
      <c r="G130" s="226"/>
      <c r="H130" s="230">
        <v>287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132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121</v>
      </c>
    </row>
    <row r="131" s="13" customFormat="1">
      <c r="A131" s="13"/>
      <c r="B131" s="225"/>
      <c r="C131" s="226"/>
      <c r="D131" s="227" t="s">
        <v>132</v>
      </c>
      <c r="E131" s="228" t="s">
        <v>19</v>
      </c>
      <c r="F131" s="229" t="s">
        <v>191</v>
      </c>
      <c r="G131" s="226"/>
      <c r="H131" s="230">
        <v>231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80</v>
      </c>
      <c r="AV131" s="13" t="s">
        <v>80</v>
      </c>
      <c r="AW131" s="13" t="s">
        <v>32</v>
      </c>
      <c r="AX131" s="13" t="s">
        <v>70</v>
      </c>
      <c r="AY131" s="236" t="s">
        <v>121</v>
      </c>
    </row>
    <row r="132" s="13" customFormat="1">
      <c r="A132" s="13"/>
      <c r="B132" s="225"/>
      <c r="C132" s="226"/>
      <c r="D132" s="227" t="s">
        <v>132</v>
      </c>
      <c r="E132" s="228" t="s">
        <v>19</v>
      </c>
      <c r="F132" s="229" t="s">
        <v>192</v>
      </c>
      <c r="G132" s="226"/>
      <c r="H132" s="230">
        <v>136.5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132</v>
      </c>
      <c r="AU132" s="236" t="s">
        <v>80</v>
      </c>
      <c r="AV132" s="13" t="s">
        <v>80</v>
      </c>
      <c r="AW132" s="13" t="s">
        <v>32</v>
      </c>
      <c r="AX132" s="13" t="s">
        <v>70</v>
      </c>
      <c r="AY132" s="236" t="s">
        <v>121</v>
      </c>
    </row>
    <row r="133" s="13" customFormat="1">
      <c r="A133" s="13"/>
      <c r="B133" s="225"/>
      <c r="C133" s="226"/>
      <c r="D133" s="227" t="s">
        <v>132</v>
      </c>
      <c r="E133" s="228" t="s">
        <v>19</v>
      </c>
      <c r="F133" s="229" t="s">
        <v>193</v>
      </c>
      <c r="G133" s="226"/>
      <c r="H133" s="230">
        <v>91.799999999999997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132</v>
      </c>
      <c r="AU133" s="236" t="s">
        <v>80</v>
      </c>
      <c r="AV133" s="13" t="s">
        <v>80</v>
      </c>
      <c r="AW133" s="13" t="s">
        <v>32</v>
      </c>
      <c r="AX133" s="13" t="s">
        <v>70</v>
      </c>
      <c r="AY133" s="236" t="s">
        <v>121</v>
      </c>
    </row>
    <row r="134" s="14" customFormat="1">
      <c r="A134" s="14"/>
      <c r="B134" s="237"/>
      <c r="C134" s="238"/>
      <c r="D134" s="227" t="s">
        <v>132</v>
      </c>
      <c r="E134" s="239" t="s">
        <v>19</v>
      </c>
      <c r="F134" s="240" t="s">
        <v>134</v>
      </c>
      <c r="G134" s="238"/>
      <c r="H134" s="241">
        <v>1935.6999999999998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132</v>
      </c>
      <c r="AU134" s="247" t="s">
        <v>80</v>
      </c>
      <c r="AV134" s="14" t="s">
        <v>128</v>
      </c>
      <c r="AW134" s="14" t="s">
        <v>32</v>
      </c>
      <c r="AX134" s="14" t="s">
        <v>78</v>
      </c>
      <c r="AY134" s="247" t="s">
        <v>121</v>
      </c>
    </row>
    <row r="135" s="2" customFormat="1" ht="37.8" customHeight="1">
      <c r="A135" s="40"/>
      <c r="B135" s="41"/>
      <c r="C135" s="207" t="s">
        <v>194</v>
      </c>
      <c r="D135" s="207" t="s">
        <v>123</v>
      </c>
      <c r="E135" s="208" t="s">
        <v>195</v>
      </c>
      <c r="F135" s="209" t="s">
        <v>196</v>
      </c>
      <c r="G135" s="210" t="s">
        <v>126</v>
      </c>
      <c r="H135" s="211">
        <v>370.44</v>
      </c>
      <c r="I135" s="212"/>
      <c r="J135" s="213">
        <f>ROUND(I135*H135,2)</f>
        <v>0</v>
      </c>
      <c r="K135" s="209" t="s">
        <v>127</v>
      </c>
      <c r="L135" s="46"/>
      <c r="M135" s="214" t="s">
        <v>19</v>
      </c>
      <c r="N135" s="215" t="s">
        <v>41</v>
      </c>
      <c r="O135" s="86"/>
      <c r="P135" s="216">
        <f>O135*H135</f>
        <v>0</v>
      </c>
      <c r="Q135" s="216">
        <v>0.00020000000000000001</v>
      </c>
      <c r="R135" s="216">
        <f>Q135*H135</f>
        <v>0.074088000000000001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128</v>
      </c>
      <c r="AT135" s="218" t="s">
        <v>123</v>
      </c>
      <c r="AU135" s="218" t="s">
        <v>80</v>
      </c>
      <c r="AY135" s="19" t="s">
        <v>121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78</v>
      </c>
      <c r="BK135" s="219">
        <f>ROUND(I135*H135,2)</f>
        <v>0</v>
      </c>
      <c r="BL135" s="19" t="s">
        <v>128</v>
      </c>
      <c r="BM135" s="218" t="s">
        <v>197</v>
      </c>
    </row>
    <row r="136" s="2" customFormat="1">
      <c r="A136" s="40"/>
      <c r="B136" s="41"/>
      <c r="C136" s="42"/>
      <c r="D136" s="220" t="s">
        <v>130</v>
      </c>
      <c r="E136" s="42"/>
      <c r="F136" s="221" t="s">
        <v>198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80</v>
      </c>
    </row>
    <row r="137" s="13" customFormat="1">
      <c r="A137" s="13"/>
      <c r="B137" s="225"/>
      <c r="C137" s="226"/>
      <c r="D137" s="227" t="s">
        <v>132</v>
      </c>
      <c r="E137" s="228" t="s">
        <v>19</v>
      </c>
      <c r="F137" s="229" t="s">
        <v>199</v>
      </c>
      <c r="G137" s="226"/>
      <c r="H137" s="230">
        <v>166.40000000000001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132</v>
      </c>
      <c r="AU137" s="236" t="s">
        <v>80</v>
      </c>
      <c r="AV137" s="13" t="s">
        <v>80</v>
      </c>
      <c r="AW137" s="13" t="s">
        <v>32</v>
      </c>
      <c r="AX137" s="13" t="s">
        <v>70</v>
      </c>
      <c r="AY137" s="236" t="s">
        <v>121</v>
      </c>
    </row>
    <row r="138" s="13" customFormat="1">
      <c r="A138" s="13"/>
      <c r="B138" s="225"/>
      <c r="C138" s="226"/>
      <c r="D138" s="227" t="s">
        <v>132</v>
      </c>
      <c r="E138" s="228" t="s">
        <v>19</v>
      </c>
      <c r="F138" s="229" t="s">
        <v>200</v>
      </c>
      <c r="G138" s="226"/>
      <c r="H138" s="230">
        <v>65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80</v>
      </c>
      <c r="AV138" s="13" t="s">
        <v>80</v>
      </c>
      <c r="AW138" s="13" t="s">
        <v>32</v>
      </c>
      <c r="AX138" s="13" t="s">
        <v>70</v>
      </c>
      <c r="AY138" s="236" t="s">
        <v>121</v>
      </c>
    </row>
    <row r="139" s="13" customFormat="1">
      <c r="A139" s="13"/>
      <c r="B139" s="225"/>
      <c r="C139" s="226"/>
      <c r="D139" s="227" t="s">
        <v>132</v>
      </c>
      <c r="E139" s="228" t="s">
        <v>19</v>
      </c>
      <c r="F139" s="229" t="s">
        <v>201</v>
      </c>
      <c r="G139" s="226"/>
      <c r="H139" s="230">
        <v>139.03999999999999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132</v>
      </c>
      <c r="AU139" s="236" t="s">
        <v>80</v>
      </c>
      <c r="AV139" s="13" t="s">
        <v>80</v>
      </c>
      <c r="AW139" s="13" t="s">
        <v>32</v>
      </c>
      <c r="AX139" s="13" t="s">
        <v>70</v>
      </c>
      <c r="AY139" s="236" t="s">
        <v>121</v>
      </c>
    </row>
    <row r="140" s="14" customFormat="1">
      <c r="A140" s="14"/>
      <c r="B140" s="237"/>
      <c r="C140" s="238"/>
      <c r="D140" s="227" t="s">
        <v>132</v>
      </c>
      <c r="E140" s="239" t="s">
        <v>19</v>
      </c>
      <c r="F140" s="240" t="s">
        <v>134</v>
      </c>
      <c r="G140" s="238"/>
      <c r="H140" s="241">
        <v>370.44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132</v>
      </c>
      <c r="AU140" s="247" t="s">
        <v>80</v>
      </c>
      <c r="AV140" s="14" t="s">
        <v>128</v>
      </c>
      <c r="AW140" s="14" t="s">
        <v>32</v>
      </c>
      <c r="AX140" s="14" t="s">
        <v>78</v>
      </c>
      <c r="AY140" s="247" t="s">
        <v>121</v>
      </c>
    </row>
    <row r="141" s="2" customFormat="1" ht="16.5" customHeight="1">
      <c r="A141" s="40"/>
      <c r="B141" s="41"/>
      <c r="C141" s="258" t="s">
        <v>202</v>
      </c>
      <c r="D141" s="258" t="s">
        <v>203</v>
      </c>
      <c r="E141" s="259" t="s">
        <v>204</v>
      </c>
      <c r="F141" s="260" t="s">
        <v>205</v>
      </c>
      <c r="G141" s="261" t="s">
        <v>126</v>
      </c>
      <c r="H141" s="262">
        <v>438.786</v>
      </c>
      <c r="I141" s="263"/>
      <c r="J141" s="264">
        <f>ROUND(I141*H141,2)</f>
        <v>0</v>
      </c>
      <c r="K141" s="260" t="s">
        <v>127</v>
      </c>
      <c r="L141" s="265"/>
      <c r="M141" s="266" t="s">
        <v>19</v>
      </c>
      <c r="N141" s="267" t="s">
        <v>41</v>
      </c>
      <c r="O141" s="86"/>
      <c r="P141" s="216">
        <f>O141*H141</f>
        <v>0</v>
      </c>
      <c r="Q141" s="216">
        <v>0.00032000000000000003</v>
      </c>
      <c r="R141" s="216">
        <f>Q141*H141</f>
        <v>0.14041152000000001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165</v>
      </c>
      <c r="AT141" s="218" t="s">
        <v>203</v>
      </c>
      <c r="AU141" s="218" t="s">
        <v>80</v>
      </c>
      <c r="AY141" s="19" t="s">
        <v>121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78</v>
      </c>
      <c r="BK141" s="219">
        <f>ROUND(I141*H141,2)</f>
        <v>0</v>
      </c>
      <c r="BL141" s="19" t="s">
        <v>128</v>
      </c>
      <c r="BM141" s="218" t="s">
        <v>206</v>
      </c>
    </row>
    <row r="142" s="13" customFormat="1">
      <c r="A142" s="13"/>
      <c r="B142" s="225"/>
      <c r="C142" s="226"/>
      <c r="D142" s="227" t="s">
        <v>132</v>
      </c>
      <c r="E142" s="226"/>
      <c r="F142" s="229" t="s">
        <v>207</v>
      </c>
      <c r="G142" s="226"/>
      <c r="H142" s="230">
        <v>438.786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132</v>
      </c>
      <c r="AU142" s="236" t="s">
        <v>80</v>
      </c>
      <c r="AV142" s="13" t="s">
        <v>80</v>
      </c>
      <c r="AW142" s="13" t="s">
        <v>4</v>
      </c>
      <c r="AX142" s="13" t="s">
        <v>78</v>
      </c>
      <c r="AY142" s="236" t="s">
        <v>121</v>
      </c>
    </row>
    <row r="143" s="2" customFormat="1" ht="62.7" customHeight="1">
      <c r="A143" s="40"/>
      <c r="B143" s="41"/>
      <c r="C143" s="207" t="s">
        <v>208</v>
      </c>
      <c r="D143" s="207" t="s">
        <v>123</v>
      </c>
      <c r="E143" s="208" t="s">
        <v>209</v>
      </c>
      <c r="F143" s="209" t="s">
        <v>210</v>
      </c>
      <c r="G143" s="210" t="s">
        <v>137</v>
      </c>
      <c r="H143" s="211">
        <v>47</v>
      </c>
      <c r="I143" s="212"/>
      <c r="J143" s="213">
        <f>ROUND(I143*H143,2)</f>
        <v>0</v>
      </c>
      <c r="K143" s="209" t="s">
        <v>211</v>
      </c>
      <c r="L143" s="46"/>
      <c r="M143" s="214" t="s">
        <v>19</v>
      </c>
      <c r="N143" s="215" t="s">
        <v>41</v>
      </c>
      <c r="O143" s="86"/>
      <c r="P143" s="216">
        <f>O143*H143</f>
        <v>0</v>
      </c>
      <c r="Q143" s="216">
        <v>0.044519999999999997</v>
      </c>
      <c r="R143" s="216">
        <f>Q143*H143</f>
        <v>2.0924399999999999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128</v>
      </c>
      <c r="AT143" s="218" t="s">
        <v>123</v>
      </c>
      <c r="AU143" s="218" t="s">
        <v>80</v>
      </c>
      <c r="AY143" s="19" t="s">
        <v>121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78</v>
      </c>
      <c r="BK143" s="219">
        <f>ROUND(I143*H143,2)</f>
        <v>0</v>
      </c>
      <c r="BL143" s="19" t="s">
        <v>128</v>
      </c>
      <c r="BM143" s="218" t="s">
        <v>212</v>
      </c>
    </row>
    <row r="144" s="2" customFormat="1">
      <c r="A144" s="40"/>
      <c r="B144" s="41"/>
      <c r="C144" s="42"/>
      <c r="D144" s="227" t="s">
        <v>213</v>
      </c>
      <c r="E144" s="42"/>
      <c r="F144" s="268" t="s">
        <v>214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213</v>
      </c>
      <c r="AU144" s="19" t="s">
        <v>80</v>
      </c>
    </row>
    <row r="145" s="13" customFormat="1">
      <c r="A145" s="13"/>
      <c r="B145" s="225"/>
      <c r="C145" s="226"/>
      <c r="D145" s="227" t="s">
        <v>132</v>
      </c>
      <c r="E145" s="228" t="s">
        <v>19</v>
      </c>
      <c r="F145" s="229" t="s">
        <v>215</v>
      </c>
      <c r="G145" s="226"/>
      <c r="H145" s="230">
        <v>20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132</v>
      </c>
      <c r="AU145" s="236" t="s">
        <v>80</v>
      </c>
      <c r="AV145" s="13" t="s">
        <v>80</v>
      </c>
      <c r="AW145" s="13" t="s">
        <v>32</v>
      </c>
      <c r="AX145" s="13" t="s">
        <v>70</v>
      </c>
      <c r="AY145" s="236" t="s">
        <v>121</v>
      </c>
    </row>
    <row r="146" s="13" customFormat="1">
      <c r="A146" s="13"/>
      <c r="B146" s="225"/>
      <c r="C146" s="226"/>
      <c r="D146" s="227" t="s">
        <v>132</v>
      </c>
      <c r="E146" s="228" t="s">
        <v>19</v>
      </c>
      <c r="F146" s="229" t="s">
        <v>216</v>
      </c>
      <c r="G146" s="226"/>
      <c r="H146" s="230">
        <v>25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132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121</v>
      </c>
    </row>
    <row r="147" s="13" customFormat="1">
      <c r="A147" s="13"/>
      <c r="B147" s="225"/>
      <c r="C147" s="226"/>
      <c r="D147" s="227" t="s">
        <v>132</v>
      </c>
      <c r="E147" s="228" t="s">
        <v>19</v>
      </c>
      <c r="F147" s="229" t="s">
        <v>217</v>
      </c>
      <c r="G147" s="226"/>
      <c r="H147" s="230">
        <v>2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132</v>
      </c>
      <c r="AU147" s="236" t="s">
        <v>80</v>
      </c>
      <c r="AV147" s="13" t="s">
        <v>80</v>
      </c>
      <c r="AW147" s="13" t="s">
        <v>32</v>
      </c>
      <c r="AX147" s="13" t="s">
        <v>70</v>
      </c>
      <c r="AY147" s="236" t="s">
        <v>121</v>
      </c>
    </row>
    <row r="148" s="14" customFormat="1">
      <c r="A148" s="14"/>
      <c r="B148" s="237"/>
      <c r="C148" s="238"/>
      <c r="D148" s="227" t="s">
        <v>132</v>
      </c>
      <c r="E148" s="239" t="s">
        <v>19</v>
      </c>
      <c r="F148" s="240" t="s">
        <v>134</v>
      </c>
      <c r="G148" s="238"/>
      <c r="H148" s="241">
        <v>47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132</v>
      </c>
      <c r="AU148" s="247" t="s">
        <v>80</v>
      </c>
      <c r="AV148" s="14" t="s">
        <v>128</v>
      </c>
      <c r="AW148" s="14" t="s">
        <v>32</v>
      </c>
      <c r="AX148" s="14" t="s">
        <v>78</v>
      </c>
      <c r="AY148" s="247" t="s">
        <v>121</v>
      </c>
    </row>
    <row r="149" s="2" customFormat="1" ht="62.7" customHeight="1">
      <c r="A149" s="40"/>
      <c r="B149" s="41"/>
      <c r="C149" s="207" t="s">
        <v>218</v>
      </c>
      <c r="D149" s="207" t="s">
        <v>123</v>
      </c>
      <c r="E149" s="208" t="s">
        <v>219</v>
      </c>
      <c r="F149" s="209" t="s">
        <v>220</v>
      </c>
      <c r="G149" s="210" t="s">
        <v>137</v>
      </c>
      <c r="H149" s="211">
        <v>204</v>
      </c>
      <c r="I149" s="212"/>
      <c r="J149" s="213">
        <f>ROUND(I149*H149,2)</f>
        <v>0</v>
      </c>
      <c r="K149" s="209" t="s">
        <v>211</v>
      </c>
      <c r="L149" s="46"/>
      <c r="M149" s="214" t="s">
        <v>19</v>
      </c>
      <c r="N149" s="215" t="s">
        <v>41</v>
      </c>
      <c r="O149" s="86"/>
      <c r="P149" s="216">
        <f>O149*H149</f>
        <v>0</v>
      </c>
      <c r="Q149" s="216">
        <v>0.056399999999999999</v>
      </c>
      <c r="R149" s="216">
        <f>Q149*H149</f>
        <v>11.505599999999999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128</v>
      </c>
      <c r="AT149" s="218" t="s">
        <v>123</v>
      </c>
      <c r="AU149" s="218" t="s">
        <v>80</v>
      </c>
      <c r="AY149" s="19" t="s">
        <v>121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78</v>
      </c>
      <c r="BK149" s="219">
        <f>ROUND(I149*H149,2)</f>
        <v>0</v>
      </c>
      <c r="BL149" s="19" t="s">
        <v>128</v>
      </c>
      <c r="BM149" s="218" t="s">
        <v>221</v>
      </c>
    </row>
    <row r="150" s="2" customFormat="1">
      <c r="A150" s="40"/>
      <c r="B150" s="41"/>
      <c r="C150" s="42"/>
      <c r="D150" s="227" t="s">
        <v>213</v>
      </c>
      <c r="E150" s="42"/>
      <c r="F150" s="268" t="s">
        <v>214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213</v>
      </c>
      <c r="AU150" s="19" t="s">
        <v>80</v>
      </c>
    </row>
    <row r="151" s="13" customFormat="1">
      <c r="A151" s="13"/>
      <c r="B151" s="225"/>
      <c r="C151" s="226"/>
      <c r="D151" s="227" t="s">
        <v>132</v>
      </c>
      <c r="E151" s="228" t="s">
        <v>19</v>
      </c>
      <c r="F151" s="229" t="s">
        <v>222</v>
      </c>
      <c r="G151" s="226"/>
      <c r="H151" s="230">
        <v>100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132</v>
      </c>
      <c r="AU151" s="236" t="s">
        <v>80</v>
      </c>
      <c r="AV151" s="13" t="s">
        <v>80</v>
      </c>
      <c r="AW151" s="13" t="s">
        <v>32</v>
      </c>
      <c r="AX151" s="13" t="s">
        <v>70</v>
      </c>
      <c r="AY151" s="236" t="s">
        <v>121</v>
      </c>
    </row>
    <row r="152" s="13" customFormat="1">
      <c r="A152" s="13"/>
      <c r="B152" s="225"/>
      <c r="C152" s="226"/>
      <c r="D152" s="227" t="s">
        <v>132</v>
      </c>
      <c r="E152" s="228" t="s">
        <v>19</v>
      </c>
      <c r="F152" s="229" t="s">
        <v>223</v>
      </c>
      <c r="G152" s="226"/>
      <c r="H152" s="230">
        <v>99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132</v>
      </c>
      <c r="AU152" s="236" t="s">
        <v>80</v>
      </c>
      <c r="AV152" s="13" t="s">
        <v>80</v>
      </c>
      <c r="AW152" s="13" t="s">
        <v>32</v>
      </c>
      <c r="AX152" s="13" t="s">
        <v>70</v>
      </c>
      <c r="AY152" s="236" t="s">
        <v>121</v>
      </c>
    </row>
    <row r="153" s="13" customFormat="1">
      <c r="A153" s="13"/>
      <c r="B153" s="225"/>
      <c r="C153" s="226"/>
      <c r="D153" s="227" t="s">
        <v>132</v>
      </c>
      <c r="E153" s="228" t="s">
        <v>19</v>
      </c>
      <c r="F153" s="229" t="s">
        <v>224</v>
      </c>
      <c r="G153" s="226"/>
      <c r="H153" s="230">
        <v>5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132</v>
      </c>
      <c r="AU153" s="236" t="s">
        <v>80</v>
      </c>
      <c r="AV153" s="13" t="s">
        <v>80</v>
      </c>
      <c r="AW153" s="13" t="s">
        <v>32</v>
      </c>
      <c r="AX153" s="13" t="s">
        <v>70</v>
      </c>
      <c r="AY153" s="236" t="s">
        <v>121</v>
      </c>
    </row>
    <row r="154" s="14" customFormat="1">
      <c r="A154" s="14"/>
      <c r="B154" s="237"/>
      <c r="C154" s="238"/>
      <c r="D154" s="227" t="s">
        <v>132</v>
      </c>
      <c r="E154" s="239" t="s">
        <v>19</v>
      </c>
      <c r="F154" s="240" t="s">
        <v>134</v>
      </c>
      <c r="G154" s="238"/>
      <c r="H154" s="241">
        <v>204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132</v>
      </c>
      <c r="AU154" s="247" t="s">
        <v>80</v>
      </c>
      <c r="AV154" s="14" t="s">
        <v>128</v>
      </c>
      <c r="AW154" s="14" t="s">
        <v>32</v>
      </c>
      <c r="AX154" s="14" t="s">
        <v>78</v>
      </c>
      <c r="AY154" s="247" t="s">
        <v>121</v>
      </c>
    </row>
    <row r="155" s="2" customFormat="1" ht="62.7" customHeight="1">
      <c r="A155" s="40"/>
      <c r="B155" s="41"/>
      <c r="C155" s="207" t="s">
        <v>8</v>
      </c>
      <c r="D155" s="207" t="s">
        <v>123</v>
      </c>
      <c r="E155" s="208" t="s">
        <v>225</v>
      </c>
      <c r="F155" s="209" t="s">
        <v>226</v>
      </c>
      <c r="G155" s="210" t="s">
        <v>137</v>
      </c>
      <c r="H155" s="211">
        <v>46</v>
      </c>
      <c r="I155" s="212"/>
      <c r="J155" s="213">
        <f>ROUND(I155*H155,2)</f>
        <v>0</v>
      </c>
      <c r="K155" s="209" t="s">
        <v>211</v>
      </c>
      <c r="L155" s="46"/>
      <c r="M155" s="214" t="s">
        <v>19</v>
      </c>
      <c r="N155" s="215" t="s">
        <v>41</v>
      </c>
      <c r="O155" s="86"/>
      <c r="P155" s="216">
        <f>O155*H155</f>
        <v>0</v>
      </c>
      <c r="Q155" s="216">
        <v>0.069000000000000006</v>
      </c>
      <c r="R155" s="216">
        <f>Q155*H155</f>
        <v>3.1740000000000004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128</v>
      </c>
      <c r="AT155" s="218" t="s">
        <v>123</v>
      </c>
      <c r="AU155" s="218" t="s">
        <v>80</v>
      </c>
      <c r="AY155" s="19" t="s">
        <v>121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78</v>
      </c>
      <c r="BK155" s="219">
        <f>ROUND(I155*H155,2)</f>
        <v>0</v>
      </c>
      <c r="BL155" s="19" t="s">
        <v>128</v>
      </c>
      <c r="BM155" s="218" t="s">
        <v>227</v>
      </c>
    </row>
    <row r="156" s="13" customFormat="1">
      <c r="A156" s="13"/>
      <c r="B156" s="225"/>
      <c r="C156" s="226"/>
      <c r="D156" s="227" t="s">
        <v>132</v>
      </c>
      <c r="E156" s="228" t="s">
        <v>19</v>
      </c>
      <c r="F156" s="229" t="s">
        <v>228</v>
      </c>
      <c r="G156" s="226"/>
      <c r="H156" s="230">
        <v>43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132</v>
      </c>
      <c r="AU156" s="236" t="s">
        <v>80</v>
      </c>
      <c r="AV156" s="13" t="s">
        <v>80</v>
      </c>
      <c r="AW156" s="13" t="s">
        <v>32</v>
      </c>
      <c r="AX156" s="13" t="s">
        <v>70</v>
      </c>
      <c r="AY156" s="236" t="s">
        <v>121</v>
      </c>
    </row>
    <row r="157" s="13" customFormat="1">
      <c r="A157" s="13"/>
      <c r="B157" s="225"/>
      <c r="C157" s="226"/>
      <c r="D157" s="227" t="s">
        <v>132</v>
      </c>
      <c r="E157" s="228" t="s">
        <v>19</v>
      </c>
      <c r="F157" s="229" t="s">
        <v>229</v>
      </c>
      <c r="G157" s="226"/>
      <c r="H157" s="230">
        <v>3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132</v>
      </c>
      <c r="AU157" s="236" t="s">
        <v>80</v>
      </c>
      <c r="AV157" s="13" t="s">
        <v>80</v>
      </c>
      <c r="AW157" s="13" t="s">
        <v>32</v>
      </c>
      <c r="AX157" s="13" t="s">
        <v>70</v>
      </c>
      <c r="AY157" s="236" t="s">
        <v>121</v>
      </c>
    </row>
    <row r="158" s="14" customFormat="1">
      <c r="A158" s="14"/>
      <c r="B158" s="237"/>
      <c r="C158" s="238"/>
      <c r="D158" s="227" t="s">
        <v>132</v>
      </c>
      <c r="E158" s="239" t="s">
        <v>19</v>
      </c>
      <c r="F158" s="240" t="s">
        <v>134</v>
      </c>
      <c r="G158" s="238"/>
      <c r="H158" s="241">
        <v>46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132</v>
      </c>
      <c r="AU158" s="247" t="s">
        <v>80</v>
      </c>
      <c r="AV158" s="14" t="s">
        <v>128</v>
      </c>
      <c r="AW158" s="14" t="s">
        <v>32</v>
      </c>
      <c r="AX158" s="14" t="s">
        <v>78</v>
      </c>
      <c r="AY158" s="247" t="s">
        <v>121</v>
      </c>
    </row>
    <row r="159" s="2" customFormat="1" ht="62.7" customHeight="1">
      <c r="A159" s="40"/>
      <c r="B159" s="41"/>
      <c r="C159" s="207" t="s">
        <v>230</v>
      </c>
      <c r="D159" s="207" t="s">
        <v>123</v>
      </c>
      <c r="E159" s="208" t="s">
        <v>231</v>
      </c>
      <c r="F159" s="209" t="s">
        <v>232</v>
      </c>
      <c r="G159" s="210" t="s">
        <v>137</v>
      </c>
      <c r="H159" s="211">
        <v>8</v>
      </c>
      <c r="I159" s="212"/>
      <c r="J159" s="213">
        <f>ROUND(I159*H159,2)</f>
        <v>0</v>
      </c>
      <c r="K159" s="209" t="s">
        <v>211</v>
      </c>
      <c r="L159" s="46"/>
      <c r="M159" s="214" t="s">
        <v>19</v>
      </c>
      <c r="N159" s="215" t="s">
        <v>41</v>
      </c>
      <c r="O159" s="86"/>
      <c r="P159" s="216">
        <f>O159*H159</f>
        <v>0</v>
      </c>
      <c r="Q159" s="216">
        <v>0.086879999999999999</v>
      </c>
      <c r="R159" s="216">
        <f>Q159*H159</f>
        <v>0.69503999999999999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128</v>
      </c>
      <c r="AT159" s="218" t="s">
        <v>123</v>
      </c>
      <c r="AU159" s="218" t="s">
        <v>80</v>
      </c>
      <c r="AY159" s="19" t="s">
        <v>121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78</v>
      </c>
      <c r="BK159" s="219">
        <f>ROUND(I159*H159,2)</f>
        <v>0</v>
      </c>
      <c r="BL159" s="19" t="s">
        <v>128</v>
      </c>
      <c r="BM159" s="218" t="s">
        <v>233</v>
      </c>
    </row>
    <row r="160" s="13" customFormat="1">
      <c r="A160" s="13"/>
      <c r="B160" s="225"/>
      <c r="C160" s="226"/>
      <c r="D160" s="227" t="s">
        <v>132</v>
      </c>
      <c r="E160" s="228" t="s">
        <v>19</v>
      </c>
      <c r="F160" s="229" t="s">
        <v>234</v>
      </c>
      <c r="G160" s="226"/>
      <c r="H160" s="230">
        <v>7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132</v>
      </c>
      <c r="AU160" s="236" t="s">
        <v>80</v>
      </c>
      <c r="AV160" s="13" t="s">
        <v>80</v>
      </c>
      <c r="AW160" s="13" t="s">
        <v>32</v>
      </c>
      <c r="AX160" s="13" t="s">
        <v>70</v>
      </c>
      <c r="AY160" s="236" t="s">
        <v>121</v>
      </c>
    </row>
    <row r="161" s="13" customFormat="1">
      <c r="A161" s="13"/>
      <c r="B161" s="225"/>
      <c r="C161" s="226"/>
      <c r="D161" s="227" t="s">
        <v>132</v>
      </c>
      <c r="E161" s="228" t="s">
        <v>19</v>
      </c>
      <c r="F161" s="229" t="s">
        <v>235</v>
      </c>
      <c r="G161" s="226"/>
      <c r="H161" s="230">
        <v>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132</v>
      </c>
      <c r="AU161" s="236" t="s">
        <v>80</v>
      </c>
      <c r="AV161" s="13" t="s">
        <v>80</v>
      </c>
      <c r="AW161" s="13" t="s">
        <v>32</v>
      </c>
      <c r="AX161" s="13" t="s">
        <v>70</v>
      </c>
      <c r="AY161" s="236" t="s">
        <v>121</v>
      </c>
    </row>
    <row r="162" s="14" customFormat="1">
      <c r="A162" s="14"/>
      <c r="B162" s="237"/>
      <c r="C162" s="238"/>
      <c r="D162" s="227" t="s">
        <v>132</v>
      </c>
      <c r="E162" s="239" t="s">
        <v>19</v>
      </c>
      <c r="F162" s="240" t="s">
        <v>134</v>
      </c>
      <c r="G162" s="238"/>
      <c r="H162" s="241">
        <v>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132</v>
      </c>
      <c r="AU162" s="247" t="s">
        <v>80</v>
      </c>
      <c r="AV162" s="14" t="s">
        <v>128</v>
      </c>
      <c r="AW162" s="14" t="s">
        <v>32</v>
      </c>
      <c r="AX162" s="14" t="s">
        <v>78</v>
      </c>
      <c r="AY162" s="247" t="s">
        <v>121</v>
      </c>
    </row>
    <row r="163" s="2" customFormat="1" ht="62.7" customHeight="1">
      <c r="A163" s="40"/>
      <c r="B163" s="41"/>
      <c r="C163" s="207" t="s">
        <v>236</v>
      </c>
      <c r="D163" s="207" t="s">
        <v>123</v>
      </c>
      <c r="E163" s="208" t="s">
        <v>237</v>
      </c>
      <c r="F163" s="209" t="s">
        <v>238</v>
      </c>
      <c r="G163" s="210" t="s">
        <v>137</v>
      </c>
      <c r="H163" s="211">
        <v>64</v>
      </c>
      <c r="I163" s="212"/>
      <c r="J163" s="213">
        <f>ROUND(I163*H163,2)</f>
        <v>0</v>
      </c>
      <c r="K163" s="209" t="s">
        <v>211</v>
      </c>
      <c r="L163" s="46"/>
      <c r="M163" s="214" t="s">
        <v>19</v>
      </c>
      <c r="N163" s="215" t="s">
        <v>41</v>
      </c>
      <c r="O163" s="86"/>
      <c r="P163" s="216">
        <f>O163*H163</f>
        <v>0</v>
      </c>
      <c r="Q163" s="216">
        <v>0.10199999999999999</v>
      </c>
      <c r="R163" s="216">
        <f>Q163*H163</f>
        <v>6.5279999999999996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128</v>
      </c>
      <c r="AT163" s="218" t="s">
        <v>123</v>
      </c>
      <c r="AU163" s="218" t="s">
        <v>80</v>
      </c>
      <c r="AY163" s="19" t="s">
        <v>121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78</v>
      </c>
      <c r="BK163" s="219">
        <f>ROUND(I163*H163,2)</f>
        <v>0</v>
      </c>
      <c r="BL163" s="19" t="s">
        <v>128</v>
      </c>
      <c r="BM163" s="218" t="s">
        <v>239</v>
      </c>
    </row>
    <row r="164" s="13" customFormat="1">
      <c r="A164" s="13"/>
      <c r="B164" s="225"/>
      <c r="C164" s="226"/>
      <c r="D164" s="227" t="s">
        <v>132</v>
      </c>
      <c r="E164" s="228" t="s">
        <v>19</v>
      </c>
      <c r="F164" s="229" t="s">
        <v>240</v>
      </c>
      <c r="G164" s="226"/>
      <c r="H164" s="230">
        <v>61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132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121</v>
      </c>
    </row>
    <row r="165" s="13" customFormat="1">
      <c r="A165" s="13"/>
      <c r="B165" s="225"/>
      <c r="C165" s="226"/>
      <c r="D165" s="227" t="s">
        <v>132</v>
      </c>
      <c r="E165" s="228" t="s">
        <v>19</v>
      </c>
      <c r="F165" s="229" t="s">
        <v>229</v>
      </c>
      <c r="G165" s="226"/>
      <c r="H165" s="230">
        <v>3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132</v>
      </c>
      <c r="AU165" s="236" t="s">
        <v>80</v>
      </c>
      <c r="AV165" s="13" t="s">
        <v>80</v>
      </c>
      <c r="AW165" s="13" t="s">
        <v>32</v>
      </c>
      <c r="AX165" s="13" t="s">
        <v>70</v>
      </c>
      <c r="AY165" s="236" t="s">
        <v>121</v>
      </c>
    </row>
    <row r="166" s="14" customFormat="1">
      <c r="A166" s="14"/>
      <c r="B166" s="237"/>
      <c r="C166" s="238"/>
      <c r="D166" s="227" t="s">
        <v>132</v>
      </c>
      <c r="E166" s="239" t="s">
        <v>19</v>
      </c>
      <c r="F166" s="240" t="s">
        <v>134</v>
      </c>
      <c r="G166" s="238"/>
      <c r="H166" s="241">
        <v>64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132</v>
      </c>
      <c r="AU166" s="247" t="s">
        <v>80</v>
      </c>
      <c r="AV166" s="14" t="s">
        <v>128</v>
      </c>
      <c r="AW166" s="14" t="s">
        <v>32</v>
      </c>
      <c r="AX166" s="14" t="s">
        <v>78</v>
      </c>
      <c r="AY166" s="247" t="s">
        <v>121</v>
      </c>
    </row>
    <row r="167" s="2" customFormat="1" ht="66.75" customHeight="1">
      <c r="A167" s="40"/>
      <c r="B167" s="41"/>
      <c r="C167" s="207" t="s">
        <v>241</v>
      </c>
      <c r="D167" s="207" t="s">
        <v>123</v>
      </c>
      <c r="E167" s="208" t="s">
        <v>242</v>
      </c>
      <c r="F167" s="209" t="s">
        <v>243</v>
      </c>
      <c r="G167" s="210" t="s">
        <v>137</v>
      </c>
      <c r="H167" s="211">
        <v>11</v>
      </c>
      <c r="I167" s="212"/>
      <c r="J167" s="213">
        <f>ROUND(I167*H167,2)</f>
        <v>0</v>
      </c>
      <c r="K167" s="209" t="s">
        <v>211</v>
      </c>
      <c r="L167" s="46"/>
      <c r="M167" s="214" t="s">
        <v>19</v>
      </c>
      <c r="N167" s="215" t="s">
        <v>41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128</v>
      </c>
      <c r="AT167" s="218" t="s">
        <v>123</v>
      </c>
      <c r="AU167" s="218" t="s">
        <v>80</v>
      </c>
      <c r="AY167" s="19" t="s">
        <v>121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78</v>
      </c>
      <c r="BK167" s="219">
        <f>ROUND(I167*H167,2)</f>
        <v>0</v>
      </c>
      <c r="BL167" s="19" t="s">
        <v>128</v>
      </c>
      <c r="BM167" s="218" t="s">
        <v>244</v>
      </c>
    </row>
    <row r="168" s="13" customFormat="1">
      <c r="A168" s="13"/>
      <c r="B168" s="225"/>
      <c r="C168" s="226"/>
      <c r="D168" s="227" t="s">
        <v>132</v>
      </c>
      <c r="E168" s="228" t="s">
        <v>19</v>
      </c>
      <c r="F168" s="229" t="s">
        <v>245</v>
      </c>
      <c r="G168" s="226"/>
      <c r="H168" s="230">
        <v>11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132</v>
      </c>
      <c r="AU168" s="236" t="s">
        <v>80</v>
      </c>
      <c r="AV168" s="13" t="s">
        <v>80</v>
      </c>
      <c r="AW168" s="13" t="s">
        <v>32</v>
      </c>
      <c r="AX168" s="13" t="s">
        <v>78</v>
      </c>
      <c r="AY168" s="236" t="s">
        <v>121</v>
      </c>
    </row>
    <row r="169" s="2" customFormat="1" ht="24.15" customHeight="1">
      <c r="A169" s="40"/>
      <c r="B169" s="41"/>
      <c r="C169" s="207" t="s">
        <v>246</v>
      </c>
      <c r="D169" s="207" t="s">
        <v>123</v>
      </c>
      <c r="E169" s="208" t="s">
        <v>247</v>
      </c>
      <c r="F169" s="209" t="s">
        <v>248</v>
      </c>
      <c r="G169" s="210" t="s">
        <v>126</v>
      </c>
      <c r="H169" s="211">
        <v>920</v>
      </c>
      <c r="I169" s="212"/>
      <c r="J169" s="213">
        <f>ROUND(I169*H169,2)</f>
        <v>0</v>
      </c>
      <c r="K169" s="209" t="s">
        <v>127</v>
      </c>
      <c r="L169" s="46"/>
      <c r="M169" s="214" t="s">
        <v>19</v>
      </c>
      <c r="N169" s="215" t="s">
        <v>41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128</v>
      </c>
      <c r="AT169" s="218" t="s">
        <v>123</v>
      </c>
      <c r="AU169" s="218" t="s">
        <v>80</v>
      </c>
      <c r="AY169" s="19" t="s">
        <v>121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78</v>
      </c>
      <c r="BK169" s="219">
        <f>ROUND(I169*H169,2)</f>
        <v>0</v>
      </c>
      <c r="BL169" s="19" t="s">
        <v>128</v>
      </c>
      <c r="BM169" s="218" t="s">
        <v>249</v>
      </c>
    </row>
    <row r="170" s="2" customFormat="1">
      <c r="A170" s="40"/>
      <c r="B170" s="41"/>
      <c r="C170" s="42"/>
      <c r="D170" s="220" t="s">
        <v>130</v>
      </c>
      <c r="E170" s="42"/>
      <c r="F170" s="221" t="s">
        <v>250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130</v>
      </c>
      <c r="AU170" s="19" t="s">
        <v>80</v>
      </c>
    </row>
    <row r="171" s="13" customFormat="1">
      <c r="A171" s="13"/>
      <c r="B171" s="225"/>
      <c r="C171" s="226"/>
      <c r="D171" s="227" t="s">
        <v>132</v>
      </c>
      <c r="E171" s="228" t="s">
        <v>19</v>
      </c>
      <c r="F171" s="229" t="s">
        <v>251</v>
      </c>
      <c r="G171" s="226"/>
      <c r="H171" s="230">
        <v>487.89999999999998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132</v>
      </c>
      <c r="AU171" s="236" t="s">
        <v>80</v>
      </c>
      <c r="AV171" s="13" t="s">
        <v>80</v>
      </c>
      <c r="AW171" s="13" t="s">
        <v>32</v>
      </c>
      <c r="AX171" s="13" t="s">
        <v>70</v>
      </c>
      <c r="AY171" s="236" t="s">
        <v>121</v>
      </c>
    </row>
    <row r="172" s="13" customFormat="1">
      <c r="A172" s="13"/>
      <c r="B172" s="225"/>
      <c r="C172" s="226"/>
      <c r="D172" s="227" t="s">
        <v>132</v>
      </c>
      <c r="E172" s="228" t="s">
        <v>19</v>
      </c>
      <c r="F172" s="229" t="s">
        <v>252</v>
      </c>
      <c r="G172" s="226"/>
      <c r="H172" s="230">
        <v>210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132</v>
      </c>
      <c r="AU172" s="236" t="s">
        <v>80</v>
      </c>
      <c r="AV172" s="13" t="s">
        <v>80</v>
      </c>
      <c r="AW172" s="13" t="s">
        <v>32</v>
      </c>
      <c r="AX172" s="13" t="s">
        <v>70</v>
      </c>
      <c r="AY172" s="236" t="s">
        <v>121</v>
      </c>
    </row>
    <row r="173" s="13" customFormat="1">
      <c r="A173" s="13"/>
      <c r="B173" s="225"/>
      <c r="C173" s="226"/>
      <c r="D173" s="227" t="s">
        <v>132</v>
      </c>
      <c r="E173" s="228" t="s">
        <v>19</v>
      </c>
      <c r="F173" s="229" t="s">
        <v>253</v>
      </c>
      <c r="G173" s="226"/>
      <c r="H173" s="230">
        <v>120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132</v>
      </c>
      <c r="AU173" s="236" t="s">
        <v>80</v>
      </c>
      <c r="AV173" s="13" t="s">
        <v>80</v>
      </c>
      <c r="AW173" s="13" t="s">
        <v>32</v>
      </c>
      <c r="AX173" s="13" t="s">
        <v>70</v>
      </c>
      <c r="AY173" s="236" t="s">
        <v>121</v>
      </c>
    </row>
    <row r="174" s="13" customFormat="1">
      <c r="A174" s="13"/>
      <c r="B174" s="225"/>
      <c r="C174" s="226"/>
      <c r="D174" s="227" t="s">
        <v>132</v>
      </c>
      <c r="E174" s="228" t="s">
        <v>19</v>
      </c>
      <c r="F174" s="229" t="s">
        <v>254</v>
      </c>
      <c r="G174" s="226"/>
      <c r="H174" s="230">
        <v>102.09999999999999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132</v>
      </c>
      <c r="AU174" s="236" t="s">
        <v>80</v>
      </c>
      <c r="AV174" s="13" t="s">
        <v>80</v>
      </c>
      <c r="AW174" s="13" t="s">
        <v>32</v>
      </c>
      <c r="AX174" s="13" t="s">
        <v>70</v>
      </c>
      <c r="AY174" s="236" t="s">
        <v>121</v>
      </c>
    </row>
    <row r="175" s="14" customFormat="1">
      <c r="A175" s="14"/>
      <c r="B175" s="237"/>
      <c r="C175" s="238"/>
      <c r="D175" s="227" t="s">
        <v>132</v>
      </c>
      <c r="E175" s="239" t="s">
        <v>19</v>
      </c>
      <c r="F175" s="240" t="s">
        <v>134</v>
      </c>
      <c r="G175" s="238"/>
      <c r="H175" s="241">
        <v>920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132</v>
      </c>
      <c r="AU175" s="247" t="s">
        <v>80</v>
      </c>
      <c r="AV175" s="14" t="s">
        <v>128</v>
      </c>
      <c r="AW175" s="14" t="s">
        <v>32</v>
      </c>
      <c r="AX175" s="14" t="s">
        <v>78</v>
      </c>
      <c r="AY175" s="247" t="s">
        <v>121</v>
      </c>
    </row>
    <row r="176" s="2" customFormat="1" ht="55.5" customHeight="1">
      <c r="A176" s="40"/>
      <c r="B176" s="41"/>
      <c r="C176" s="258" t="s">
        <v>255</v>
      </c>
      <c r="D176" s="258" t="s">
        <v>203</v>
      </c>
      <c r="E176" s="259" t="s">
        <v>256</v>
      </c>
      <c r="F176" s="260" t="s">
        <v>257</v>
      </c>
      <c r="G176" s="261" t="s">
        <v>126</v>
      </c>
      <c r="H176" s="262">
        <v>1104</v>
      </c>
      <c r="I176" s="263"/>
      <c r="J176" s="264">
        <f>ROUND(I176*H176,2)</f>
        <v>0</v>
      </c>
      <c r="K176" s="260" t="s">
        <v>211</v>
      </c>
      <c r="L176" s="265"/>
      <c r="M176" s="266" t="s">
        <v>19</v>
      </c>
      <c r="N176" s="267" t="s">
        <v>41</v>
      </c>
      <c r="O176" s="86"/>
      <c r="P176" s="216">
        <f>O176*H176</f>
        <v>0</v>
      </c>
      <c r="Q176" s="216">
        <v>0.0017899999999999999</v>
      </c>
      <c r="R176" s="216">
        <f>Q176*H176</f>
        <v>1.9761599999999999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165</v>
      </c>
      <c r="AT176" s="218" t="s">
        <v>203</v>
      </c>
      <c r="AU176" s="218" t="s">
        <v>80</v>
      </c>
      <c r="AY176" s="19" t="s">
        <v>121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78</v>
      </c>
      <c r="BK176" s="219">
        <f>ROUND(I176*H176,2)</f>
        <v>0</v>
      </c>
      <c r="BL176" s="19" t="s">
        <v>128</v>
      </c>
      <c r="BM176" s="218" t="s">
        <v>258</v>
      </c>
    </row>
    <row r="177" s="2" customFormat="1">
      <c r="A177" s="40"/>
      <c r="B177" s="41"/>
      <c r="C177" s="42"/>
      <c r="D177" s="227" t="s">
        <v>213</v>
      </c>
      <c r="E177" s="42"/>
      <c r="F177" s="268" t="s">
        <v>259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213</v>
      </c>
      <c r="AU177" s="19" t="s">
        <v>80</v>
      </c>
    </row>
    <row r="178" s="13" customFormat="1">
      <c r="A178" s="13"/>
      <c r="B178" s="225"/>
      <c r="C178" s="226"/>
      <c r="D178" s="227" t="s">
        <v>132</v>
      </c>
      <c r="E178" s="226"/>
      <c r="F178" s="229" t="s">
        <v>260</v>
      </c>
      <c r="G178" s="226"/>
      <c r="H178" s="230">
        <v>1104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132</v>
      </c>
      <c r="AU178" s="236" t="s">
        <v>80</v>
      </c>
      <c r="AV178" s="13" t="s">
        <v>80</v>
      </c>
      <c r="AW178" s="13" t="s">
        <v>4</v>
      </c>
      <c r="AX178" s="13" t="s">
        <v>78</v>
      </c>
      <c r="AY178" s="236" t="s">
        <v>121</v>
      </c>
    </row>
    <row r="179" s="2" customFormat="1" ht="37.8" customHeight="1">
      <c r="A179" s="40"/>
      <c r="B179" s="41"/>
      <c r="C179" s="207" t="s">
        <v>7</v>
      </c>
      <c r="D179" s="207" t="s">
        <v>123</v>
      </c>
      <c r="E179" s="208" t="s">
        <v>261</v>
      </c>
      <c r="F179" s="209" t="s">
        <v>262</v>
      </c>
      <c r="G179" s="210" t="s">
        <v>173</v>
      </c>
      <c r="H179" s="211">
        <v>2723.607</v>
      </c>
      <c r="I179" s="212"/>
      <c r="J179" s="213">
        <f>ROUND(I179*H179,2)</f>
        <v>0</v>
      </c>
      <c r="K179" s="209" t="s">
        <v>127</v>
      </c>
      <c r="L179" s="46"/>
      <c r="M179" s="214" t="s">
        <v>19</v>
      </c>
      <c r="N179" s="215" t="s">
        <v>41</v>
      </c>
      <c r="O179" s="86"/>
      <c r="P179" s="216">
        <f>O179*H179</f>
        <v>0</v>
      </c>
      <c r="Q179" s="216">
        <v>1.0000000000000001E-05</v>
      </c>
      <c r="R179" s="216">
        <f>Q179*H179</f>
        <v>0.027236070000000001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128</v>
      </c>
      <c r="AT179" s="218" t="s">
        <v>123</v>
      </c>
      <c r="AU179" s="218" t="s">
        <v>80</v>
      </c>
      <c r="AY179" s="19" t="s">
        <v>121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78</v>
      </c>
      <c r="BK179" s="219">
        <f>ROUND(I179*H179,2)</f>
        <v>0</v>
      </c>
      <c r="BL179" s="19" t="s">
        <v>128</v>
      </c>
      <c r="BM179" s="218" t="s">
        <v>263</v>
      </c>
    </row>
    <row r="180" s="2" customFormat="1">
      <c r="A180" s="40"/>
      <c r="B180" s="41"/>
      <c r="C180" s="42"/>
      <c r="D180" s="220" t="s">
        <v>130</v>
      </c>
      <c r="E180" s="42"/>
      <c r="F180" s="221" t="s">
        <v>264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130</v>
      </c>
      <c r="AU180" s="19" t="s">
        <v>80</v>
      </c>
    </row>
    <row r="181" s="13" customFormat="1">
      <c r="A181" s="13"/>
      <c r="B181" s="225"/>
      <c r="C181" s="226"/>
      <c r="D181" s="227" t="s">
        <v>132</v>
      </c>
      <c r="E181" s="228" t="s">
        <v>19</v>
      </c>
      <c r="F181" s="229" t="s">
        <v>265</v>
      </c>
      <c r="G181" s="226"/>
      <c r="H181" s="230">
        <v>2723.607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132</v>
      </c>
      <c r="AU181" s="236" t="s">
        <v>80</v>
      </c>
      <c r="AV181" s="13" t="s">
        <v>80</v>
      </c>
      <c r="AW181" s="13" t="s">
        <v>32</v>
      </c>
      <c r="AX181" s="13" t="s">
        <v>70</v>
      </c>
      <c r="AY181" s="236" t="s">
        <v>121</v>
      </c>
    </row>
    <row r="182" s="14" customFormat="1">
      <c r="A182" s="14"/>
      <c r="B182" s="237"/>
      <c r="C182" s="238"/>
      <c r="D182" s="227" t="s">
        <v>132</v>
      </c>
      <c r="E182" s="239" t="s">
        <v>19</v>
      </c>
      <c r="F182" s="240" t="s">
        <v>134</v>
      </c>
      <c r="G182" s="238"/>
      <c r="H182" s="241">
        <v>2723.607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132</v>
      </c>
      <c r="AU182" s="247" t="s">
        <v>80</v>
      </c>
      <c r="AV182" s="14" t="s">
        <v>128</v>
      </c>
      <c r="AW182" s="14" t="s">
        <v>32</v>
      </c>
      <c r="AX182" s="14" t="s">
        <v>78</v>
      </c>
      <c r="AY182" s="247" t="s">
        <v>121</v>
      </c>
    </row>
    <row r="183" s="2" customFormat="1" ht="24.15" customHeight="1">
      <c r="A183" s="40"/>
      <c r="B183" s="41"/>
      <c r="C183" s="258" t="s">
        <v>266</v>
      </c>
      <c r="D183" s="258" t="s">
        <v>203</v>
      </c>
      <c r="E183" s="259" t="s">
        <v>267</v>
      </c>
      <c r="F183" s="260" t="s">
        <v>268</v>
      </c>
      <c r="G183" s="261" t="s">
        <v>173</v>
      </c>
      <c r="H183" s="262">
        <v>3268.328</v>
      </c>
      <c r="I183" s="263"/>
      <c r="J183" s="264">
        <f>ROUND(I183*H183,2)</f>
        <v>0</v>
      </c>
      <c r="K183" s="260" t="s">
        <v>127</v>
      </c>
      <c r="L183" s="265"/>
      <c r="M183" s="266" t="s">
        <v>19</v>
      </c>
      <c r="N183" s="267" t="s">
        <v>41</v>
      </c>
      <c r="O183" s="86"/>
      <c r="P183" s="216">
        <f>O183*H183</f>
        <v>0</v>
      </c>
      <c r="Q183" s="216">
        <v>0.00036000000000000002</v>
      </c>
      <c r="R183" s="216">
        <f>Q183*H183</f>
        <v>1.17659808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165</v>
      </c>
      <c r="AT183" s="218" t="s">
        <v>203</v>
      </c>
      <c r="AU183" s="218" t="s">
        <v>80</v>
      </c>
      <c r="AY183" s="19" t="s">
        <v>121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78</v>
      </c>
      <c r="BK183" s="219">
        <f>ROUND(I183*H183,2)</f>
        <v>0</v>
      </c>
      <c r="BL183" s="19" t="s">
        <v>128</v>
      </c>
      <c r="BM183" s="218" t="s">
        <v>269</v>
      </c>
    </row>
    <row r="184" s="13" customFormat="1">
      <c r="A184" s="13"/>
      <c r="B184" s="225"/>
      <c r="C184" s="226"/>
      <c r="D184" s="227" t="s">
        <v>132</v>
      </c>
      <c r="E184" s="226"/>
      <c r="F184" s="229" t="s">
        <v>270</v>
      </c>
      <c r="G184" s="226"/>
      <c r="H184" s="230">
        <v>3268.328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132</v>
      </c>
      <c r="AU184" s="236" t="s">
        <v>80</v>
      </c>
      <c r="AV184" s="13" t="s">
        <v>80</v>
      </c>
      <c r="AW184" s="13" t="s">
        <v>4</v>
      </c>
      <c r="AX184" s="13" t="s">
        <v>78</v>
      </c>
      <c r="AY184" s="236" t="s">
        <v>121</v>
      </c>
    </row>
    <row r="185" s="2" customFormat="1" ht="66.75" customHeight="1">
      <c r="A185" s="40"/>
      <c r="B185" s="41"/>
      <c r="C185" s="207" t="s">
        <v>271</v>
      </c>
      <c r="D185" s="207" t="s">
        <v>123</v>
      </c>
      <c r="E185" s="208" t="s">
        <v>272</v>
      </c>
      <c r="F185" s="209" t="s">
        <v>273</v>
      </c>
      <c r="G185" s="210" t="s">
        <v>87</v>
      </c>
      <c r="H185" s="211">
        <v>1946.221</v>
      </c>
      <c r="I185" s="212"/>
      <c r="J185" s="213">
        <f>ROUND(I185*H185,2)</f>
        <v>0</v>
      </c>
      <c r="K185" s="209" t="s">
        <v>127</v>
      </c>
      <c r="L185" s="46"/>
      <c r="M185" s="214" t="s">
        <v>19</v>
      </c>
      <c r="N185" s="215" t="s">
        <v>41</v>
      </c>
      <c r="O185" s="86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128</v>
      </c>
      <c r="AT185" s="218" t="s">
        <v>123</v>
      </c>
      <c r="AU185" s="218" t="s">
        <v>80</v>
      </c>
      <c r="AY185" s="19" t="s">
        <v>121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78</v>
      </c>
      <c r="BK185" s="219">
        <f>ROUND(I185*H185,2)</f>
        <v>0</v>
      </c>
      <c r="BL185" s="19" t="s">
        <v>128</v>
      </c>
      <c r="BM185" s="218" t="s">
        <v>274</v>
      </c>
    </row>
    <row r="186" s="2" customFormat="1">
      <c r="A186" s="40"/>
      <c r="B186" s="41"/>
      <c r="C186" s="42"/>
      <c r="D186" s="220" t="s">
        <v>130</v>
      </c>
      <c r="E186" s="42"/>
      <c r="F186" s="221" t="s">
        <v>275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130</v>
      </c>
      <c r="AU186" s="19" t="s">
        <v>80</v>
      </c>
    </row>
    <row r="187" s="13" customFormat="1">
      <c r="A187" s="13"/>
      <c r="B187" s="225"/>
      <c r="C187" s="226"/>
      <c r="D187" s="227" t="s">
        <v>132</v>
      </c>
      <c r="E187" s="228" t="s">
        <v>19</v>
      </c>
      <c r="F187" s="229" t="s">
        <v>276</v>
      </c>
      <c r="G187" s="226"/>
      <c r="H187" s="230">
        <v>1935.7000000000001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132</v>
      </c>
      <c r="AU187" s="236" t="s">
        <v>80</v>
      </c>
      <c r="AV187" s="13" t="s">
        <v>80</v>
      </c>
      <c r="AW187" s="13" t="s">
        <v>32</v>
      </c>
      <c r="AX187" s="13" t="s">
        <v>70</v>
      </c>
      <c r="AY187" s="236" t="s">
        <v>121</v>
      </c>
    </row>
    <row r="188" s="13" customFormat="1">
      <c r="A188" s="13"/>
      <c r="B188" s="225"/>
      <c r="C188" s="226"/>
      <c r="D188" s="227" t="s">
        <v>132</v>
      </c>
      <c r="E188" s="228" t="s">
        <v>19</v>
      </c>
      <c r="F188" s="229" t="s">
        <v>277</v>
      </c>
      <c r="G188" s="226"/>
      <c r="H188" s="230">
        <v>10.521000000000001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132</v>
      </c>
      <c r="AU188" s="236" t="s">
        <v>80</v>
      </c>
      <c r="AV188" s="13" t="s">
        <v>80</v>
      </c>
      <c r="AW188" s="13" t="s">
        <v>32</v>
      </c>
      <c r="AX188" s="13" t="s">
        <v>70</v>
      </c>
      <c r="AY188" s="236" t="s">
        <v>121</v>
      </c>
    </row>
    <row r="189" s="14" customFormat="1">
      <c r="A189" s="14"/>
      <c r="B189" s="237"/>
      <c r="C189" s="238"/>
      <c r="D189" s="227" t="s">
        <v>132</v>
      </c>
      <c r="E189" s="239" t="s">
        <v>85</v>
      </c>
      <c r="F189" s="240" t="s">
        <v>134</v>
      </c>
      <c r="G189" s="238"/>
      <c r="H189" s="241">
        <v>1946.221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132</v>
      </c>
      <c r="AU189" s="247" t="s">
        <v>80</v>
      </c>
      <c r="AV189" s="14" t="s">
        <v>128</v>
      </c>
      <c r="AW189" s="14" t="s">
        <v>32</v>
      </c>
      <c r="AX189" s="14" t="s">
        <v>78</v>
      </c>
      <c r="AY189" s="247" t="s">
        <v>121</v>
      </c>
    </row>
    <row r="190" s="2" customFormat="1" ht="62.7" customHeight="1">
      <c r="A190" s="40"/>
      <c r="B190" s="41"/>
      <c r="C190" s="207" t="s">
        <v>278</v>
      </c>
      <c r="D190" s="207" t="s">
        <v>123</v>
      </c>
      <c r="E190" s="208" t="s">
        <v>279</v>
      </c>
      <c r="F190" s="209" t="s">
        <v>280</v>
      </c>
      <c r="G190" s="210" t="s">
        <v>87</v>
      </c>
      <c r="H190" s="211">
        <v>1946.221</v>
      </c>
      <c r="I190" s="212"/>
      <c r="J190" s="213">
        <f>ROUND(I190*H190,2)</f>
        <v>0</v>
      </c>
      <c r="K190" s="209" t="s">
        <v>127</v>
      </c>
      <c r="L190" s="46"/>
      <c r="M190" s="214" t="s">
        <v>19</v>
      </c>
      <c r="N190" s="215" t="s">
        <v>41</v>
      </c>
      <c r="O190" s="86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128</v>
      </c>
      <c r="AT190" s="218" t="s">
        <v>123</v>
      </c>
      <c r="AU190" s="218" t="s">
        <v>80</v>
      </c>
      <c r="AY190" s="19" t="s">
        <v>121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78</v>
      </c>
      <c r="BK190" s="219">
        <f>ROUND(I190*H190,2)</f>
        <v>0</v>
      </c>
      <c r="BL190" s="19" t="s">
        <v>128</v>
      </c>
      <c r="BM190" s="218" t="s">
        <v>281</v>
      </c>
    </row>
    <row r="191" s="2" customFormat="1">
      <c r="A191" s="40"/>
      <c r="B191" s="41"/>
      <c r="C191" s="42"/>
      <c r="D191" s="220" t="s">
        <v>130</v>
      </c>
      <c r="E191" s="42"/>
      <c r="F191" s="221" t="s">
        <v>282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130</v>
      </c>
      <c r="AU191" s="19" t="s">
        <v>80</v>
      </c>
    </row>
    <row r="192" s="13" customFormat="1">
      <c r="A192" s="13"/>
      <c r="B192" s="225"/>
      <c r="C192" s="226"/>
      <c r="D192" s="227" t="s">
        <v>132</v>
      </c>
      <c r="E192" s="228" t="s">
        <v>19</v>
      </c>
      <c r="F192" s="229" t="s">
        <v>283</v>
      </c>
      <c r="G192" s="226"/>
      <c r="H192" s="230">
        <v>1946.221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132</v>
      </c>
      <c r="AU192" s="236" t="s">
        <v>80</v>
      </c>
      <c r="AV192" s="13" t="s">
        <v>80</v>
      </c>
      <c r="AW192" s="13" t="s">
        <v>32</v>
      </c>
      <c r="AX192" s="13" t="s">
        <v>78</v>
      </c>
      <c r="AY192" s="236" t="s">
        <v>121</v>
      </c>
    </row>
    <row r="193" s="2" customFormat="1">
      <c r="A193" s="40"/>
      <c r="B193" s="41"/>
      <c r="C193" s="42"/>
      <c r="D193" s="227" t="s">
        <v>284</v>
      </c>
      <c r="E193" s="42"/>
      <c r="F193" s="269" t="s">
        <v>285</v>
      </c>
      <c r="G193" s="42"/>
      <c r="H193" s="42"/>
      <c r="I193" s="4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U193" s="19" t="s">
        <v>80</v>
      </c>
    </row>
    <row r="194" s="2" customFormat="1">
      <c r="A194" s="40"/>
      <c r="B194" s="41"/>
      <c r="C194" s="42"/>
      <c r="D194" s="227" t="s">
        <v>284</v>
      </c>
      <c r="E194" s="42"/>
      <c r="F194" s="270" t="s">
        <v>276</v>
      </c>
      <c r="G194" s="42"/>
      <c r="H194" s="271">
        <v>1935.7000000000001</v>
      </c>
      <c r="I194" s="4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U194" s="19" t="s">
        <v>80</v>
      </c>
    </row>
    <row r="195" s="2" customFormat="1">
      <c r="A195" s="40"/>
      <c r="B195" s="41"/>
      <c r="C195" s="42"/>
      <c r="D195" s="227" t="s">
        <v>284</v>
      </c>
      <c r="E195" s="42"/>
      <c r="F195" s="270" t="s">
        <v>277</v>
      </c>
      <c r="G195" s="42"/>
      <c r="H195" s="271">
        <v>10.521000000000001</v>
      </c>
      <c r="I195" s="4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U195" s="19" t="s">
        <v>80</v>
      </c>
    </row>
    <row r="196" s="2" customFormat="1">
      <c r="A196" s="40"/>
      <c r="B196" s="41"/>
      <c r="C196" s="42"/>
      <c r="D196" s="227" t="s">
        <v>284</v>
      </c>
      <c r="E196" s="42"/>
      <c r="F196" s="270" t="s">
        <v>134</v>
      </c>
      <c r="G196" s="42"/>
      <c r="H196" s="271">
        <v>1946.221</v>
      </c>
      <c r="I196" s="4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U196" s="19" t="s">
        <v>80</v>
      </c>
    </row>
    <row r="197" s="2" customFormat="1" ht="66.75" customHeight="1">
      <c r="A197" s="40"/>
      <c r="B197" s="41"/>
      <c r="C197" s="207" t="s">
        <v>286</v>
      </c>
      <c r="D197" s="207" t="s">
        <v>123</v>
      </c>
      <c r="E197" s="208" t="s">
        <v>287</v>
      </c>
      <c r="F197" s="209" t="s">
        <v>288</v>
      </c>
      <c r="G197" s="210" t="s">
        <v>87</v>
      </c>
      <c r="H197" s="211">
        <v>19462.209999999999</v>
      </c>
      <c r="I197" s="212"/>
      <c r="J197" s="213">
        <f>ROUND(I197*H197,2)</f>
        <v>0</v>
      </c>
      <c r="K197" s="209" t="s">
        <v>127</v>
      </c>
      <c r="L197" s="46"/>
      <c r="M197" s="214" t="s">
        <v>19</v>
      </c>
      <c r="N197" s="215" t="s">
        <v>41</v>
      </c>
      <c r="O197" s="86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128</v>
      </c>
      <c r="AT197" s="218" t="s">
        <v>123</v>
      </c>
      <c r="AU197" s="218" t="s">
        <v>80</v>
      </c>
      <c r="AY197" s="19" t="s">
        <v>121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78</v>
      </c>
      <c r="BK197" s="219">
        <f>ROUND(I197*H197,2)</f>
        <v>0</v>
      </c>
      <c r="BL197" s="19" t="s">
        <v>128</v>
      </c>
      <c r="BM197" s="218" t="s">
        <v>289</v>
      </c>
    </row>
    <row r="198" s="2" customFormat="1">
      <c r="A198" s="40"/>
      <c r="B198" s="41"/>
      <c r="C198" s="42"/>
      <c r="D198" s="220" t="s">
        <v>130</v>
      </c>
      <c r="E198" s="42"/>
      <c r="F198" s="221" t="s">
        <v>290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130</v>
      </c>
      <c r="AU198" s="19" t="s">
        <v>80</v>
      </c>
    </row>
    <row r="199" s="13" customFormat="1">
      <c r="A199" s="13"/>
      <c r="B199" s="225"/>
      <c r="C199" s="226"/>
      <c r="D199" s="227" t="s">
        <v>132</v>
      </c>
      <c r="E199" s="228" t="s">
        <v>19</v>
      </c>
      <c r="F199" s="229" t="s">
        <v>291</v>
      </c>
      <c r="G199" s="226"/>
      <c r="H199" s="230">
        <v>19462.209999999999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132</v>
      </c>
      <c r="AU199" s="236" t="s">
        <v>80</v>
      </c>
      <c r="AV199" s="13" t="s">
        <v>80</v>
      </c>
      <c r="AW199" s="13" t="s">
        <v>32</v>
      </c>
      <c r="AX199" s="13" t="s">
        <v>78</v>
      </c>
      <c r="AY199" s="236" t="s">
        <v>121</v>
      </c>
    </row>
    <row r="200" s="2" customFormat="1">
      <c r="A200" s="40"/>
      <c r="B200" s="41"/>
      <c r="C200" s="42"/>
      <c r="D200" s="227" t="s">
        <v>284</v>
      </c>
      <c r="E200" s="42"/>
      <c r="F200" s="269" t="s">
        <v>285</v>
      </c>
      <c r="G200" s="42"/>
      <c r="H200" s="42"/>
      <c r="I200" s="4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U200" s="19" t="s">
        <v>80</v>
      </c>
    </row>
    <row r="201" s="2" customFormat="1">
      <c r="A201" s="40"/>
      <c r="B201" s="41"/>
      <c r="C201" s="42"/>
      <c r="D201" s="227" t="s">
        <v>284</v>
      </c>
      <c r="E201" s="42"/>
      <c r="F201" s="270" t="s">
        <v>276</v>
      </c>
      <c r="G201" s="42"/>
      <c r="H201" s="271">
        <v>1935.7000000000001</v>
      </c>
      <c r="I201" s="4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U201" s="19" t="s">
        <v>80</v>
      </c>
    </row>
    <row r="202" s="2" customFormat="1">
      <c r="A202" s="40"/>
      <c r="B202" s="41"/>
      <c r="C202" s="42"/>
      <c r="D202" s="227" t="s">
        <v>284</v>
      </c>
      <c r="E202" s="42"/>
      <c r="F202" s="270" t="s">
        <v>277</v>
      </c>
      <c r="G202" s="42"/>
      <c r="H202" s="271">
        <v>10.521000000000001</v>
      </c>
      <c r="I202" s="4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U202" s="19" t="s">
        <v>80</v>
      </c>
    </row>
    <row r="203" s="2" customFormat="1">
      <c r="A203" s="40"/>
      <c r="B203" s="41"/>
      <c r="C203" s="42"/>
      <c r="D203" s="227" t="s">
        <v>284</v>
      </c>
      <c r="E203" s="42"/>
      <c r="F203" s="270" t="s">
        <v>134</v>
      </c>
      <c r="G203" s="42"/>
      <c r="H203" s="271">
        <v>1946.221</v>
      </c>
      <c r="I203" s="4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U203" s="19" t="s">
        <v>80</v>
      </c>
    </row>
    <row r="204" s="2" customFormat="1" ht="44.25" customHeight="1">
      <c r="A204" s="40"/>
      <c r="B204" s="41"/>
      <c r="C204" s="207" t="s">
        <v>292</v>
      </c>
      <c r="D204" s="207" t="s">
        <v>123</v>
      </c>
      <c r="E204" s="208" t="s">
        <v>293</v>
      </c>
      <c r="F204" s="209" t="s">
        <v>294</v>
      </c>
      <c r="G204" s="210" t="s">
        <v>87</v>
      </c>
      <c r="H204" s="211">
        <v>3892.442</v>
      </c>
      <c r="I204" s="212"/>
      <c r="J204" s="213">
        <f>ROUND(I204*H204,2)</f>
        <v>0</v>
      </c>
      <c r="K204" s="209" t="s">
        <v>127</v>
      </c>
      <c r="L204" s="46"/>
      <c r="M204" s="214" t="s">
        <v>19</v>
      </c>
      <c r="N204" s="215" t="s">
        <v>41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128</v>
      </c>
      <c r="AT204" s="218" t="s">
        <v>123</v>
      </c>
      <c r="AU204" s="218" t="s">
        <v>80</v>
      </c>
      <c r="AY204" s="19" t="s">
        <v>121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78</v>
      </c>
      <c r="BK204" s="219">
        <f>ROUND(I204*H204,2)</f>
        <v>0</v>
      </c>
      <c r="BL204" s="19" t="s">
        <v>128</v>
      </c>
      <c r="BM204" s="218" t="s">
        <v>295</v>
      </c>
    </row>
    <row r="205" s="2" customFormat="1">
      <c r="A205" s="40"/>
      <c r="B205" s="41"/>
      <c r="C205" s="42"/>
      <c r="D205" s="220" t="s">
        <v>130</v>
      </c>
      <c r="E205" s="42"/>
      <c r="F205" s="221" t="s">
        <v>296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130</v>
      </c>
      <c r="AU205" s="19" t="s">
        <v>80</v>
      </c>
    </row>
    <row r="206" s="13" customFormat="1">
      <c r="A206" s="13"/>
      <c r="B206" s="225"/>
      <c r="C206" s="226"/>
      <c r="D206" s="227" t="s">
        <v>132</v>
      </c>
      <c r="E206" s="228" t="s">
        <v>19</v>
      </c>
      <c r="F206" s="229" t="s">
        <v>297</v>
      </c>
      <c r="G206" s="226"/>
      <c r="H206" s="230">
        <v>3892.442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132</v>
      </c>
      <c r="AU206" s="236" t="s">
        <v>80</v>
      </c>
      <c r="AV206" s="13" t="s">
        <v>80</v>
      </c>
      <c r="AW206" s="13" t="s">
        <v>32</v>
      </c>
      <c r="AX206" s="13" t="s">
        <v>78</v>
      </c>
      <c r="AY206" s="236" t="s">
        <v>121</v>
      </c>
    </row>
    <row r="207" s="2" customFormat="1">
      <c r="A207" s="40"/>
      <c r="B207" s="41"/>
      <c r="C207" s="42"/>
      <c r="D207" s="227" t="s">
        <v>284</v>
      </c>
      <c r="E207" s="42"/>
      <c r="F207" s="269" t="s">
        <v>285</v>
      </c>
      <c r="G207" s="42"/>
      <c r="H207" s="42"/>
      <c r="I207" s="4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U207" s="19" t="s">
        <v>80</v>
      </c>
    </row>
    <row r="208" s="2" customFormat="1">
      <c r="A208" s="40"/>
      <c r="B208" s="41"/>
      <c r="C208" s="42"/>
      <c r="D208" s="227" t="s">
        <v>284</v>
      </c>
      <c r="E208" s="42"/>
      <c r="F208" s="270" t="s">
        <v>276</v>
      </c>
      <c r="G208" s="42"/>
      <c r="H208" s="271">
        <v>1935.7000000000001</v>
      </c>
      <c r="I208" s="42"/>
      <c r="J208" s="42"/>
      <c r="K208" s="42"/>
      <c r="L208" s="46"/>
      <c r="M208" s="223"/>
      <c r="N208" s="22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U208" s="19" t="s">
        <v>80</v>
      </c>
    </row>
    <row r="209" s="2" customFormat="1">
      <c r="A209" s="40"/>
      <c r="B209" s="41"/>
      <c r="C209" s="42"/>
      <c r="D209" s="227" t="s">
        <v>284</v>
      </c>
      <c r="E209" s="42"/>
      <c r="F209" s="270" t="s">
        <v>277</v>
      </c>
      <c r="G209" s="42"/>
      <c r="H209" s="271">
        <v>10.521000000000001</v>
      </c>
      <c r="I209" s="4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U209" s="19" t="s">
        <v>80</v>
      </c>
    </row>
    <row r="210" s="2" customFormat="1">
      <c r="A210" s="40"/>
      <c r="B210" s="41"/>
      <c r="C210" s="42"/>
      <c r="D210" s="227" t="s">
        <v>284</v>
      </c>
      <c r="E210" s="42"/>
      <c r="F210" s="270" t="s">
        <v>134</v>
      </c>
      <c r="G210" s="42"/>
      <c r="H210" s="271">
        <v>1946.221</v>
      </c>
      <c r="I210" s="4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U210" s="19" t="s">
        <v>80</v>
      </c>
    </row>
    <row r="211" s="2" customFormat="1" ht="44.25" customHeight="1">
      <c r="A211" s="40"/>
      <c r="B211" s="41"/>
      <c r="C211" s="207" t="s">
        <v>298</v>
      </c>
      <c r="D211" s="207" t="s">
        <v>123</v>
      </c>
      <c r="E211" s="208" t="s">
        <v>299</v>
      </c>
      <c r="F211" s="209" t="s">
        <v>300</v>
      </c>
      <c r="G211" s="210" t="s">
        <v>301</v>
      </c>
      <c r="H211" s="211">
        <v>1</v>
      </c>
      <c r="I211" s="212"/>
      <c r="J211" s="213">
        <f>ROUND(I211*H211,2)</f>
        <v>0</v>
      </c>
      <c r="K211" s="209" t="s">
        <v>127</v>
      </c>
      <c r="L211" s="46"/>
      <c r="M211" s="214" t="s">
        <v>19</v>
      </c>
      <c r="N211" s="215" t="s">
        <v>41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128</v>
      </c>
      <c r="AT211" s="218" t="s">
        <v>123</v>
      </c>
      <c r="AU211" s="218" t="s">
        <v>80</v>
      </c>
      <c r="AY211" s="19" t="s">
        <v>121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78</v>
      </c>
      <c r="BK211" s="219">
        <f>ROUND(I211*H211,2)</f>
        <v>0</v>
      </c>
      <c r="BL211" s="19" t="s">
        <v>128</v>
      </c>
      <c r="BM211" s="218" t="s">
        <v>302</v>
      </c>
    </row>
    <row r="212" s="2" customFormat="1">
      <c r="A212" s="40"/>
      <c r="B212" s="41"/>
      <c r="C212" s="42"/>
      <c r="D212" s="220" t="s">
        <v>130</v>
      </c>
      <c r="E212" s="42"/>
      <c r="F212" s="221" t="s">
        <v>303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</v>
      </c>
      <c r="AU212" s="19" t="s">
        <v>80</v>
      </c>
    </row>
    <row r="213" s="13" customFormat="1">
      <c r="A213" s="13"/>
      <c r="B213" s="225"/>
      <c r="C213" s="226"/>
      <c r="D213" s="227" t="s">
        <v>132</v>
      </c>
      <c r="E213" s="228" t="s">
        <v>19</v>
      </c>
      <c r="F213" s="229" t="s">
        <v>78</v>
      </c>
      <c r="G213" s="226"/>
      <c r="H213" s="230">
        <v>1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132</v>
      </c>
      <c r="AU213" s="236" t="s">
        <v>80</v>
      </c>
      <c r="AV213" s="13" t="s">
        <v>80</v>
      </c>
      <c r="AW213" s="13" t="s">
        <v>32</v>
      </c>
      <c r="AX213" s="13" t="s">
        <v>78</v>
      </c>
      <c r="AY213" s="236" t="s">
        <v>121</v>
      </c>
    </row>
    <row r="214" s="2" customFormat="1" ht="44.25" customHeight="1">
      <c r="A214" s="40"/>
      <c r="B214" s="41"/>
      <c r="C214" s="207" t="s">
        <v>304</v>
      </c>
      <c r="D214" s="207" t="s">
        <v>123</v>
      </c>
      <c r="E214" s="208" t="s">
        <v>305</v>
      </c>
      <c r="F214" s="209" t="s">
        <v>306</v>
      </c>
      <c r="G214" s="210" t="s">
        <v>301</v>
      </c>
      <c r="H214" s="211">
        <v>4087.0639999999999</v>
      </c>
      <c r="I214" s="212"/>
      <c r="J214" s="213">
        <f>ROUND(I214*H214,2)</f>
        <v>0</v>
      </c>
      <c r="K214" s="209" t="s">
        <v>127</v>
      </c>
      <c r="L214" s="46"/>
      <c r="M214" s="214" t="s">
        <v>19</v>
      </c>
      <c r="N214" s="215" t="s">
        <v>41</v>
      </c>
      <c r="O214" s="86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128</v>
      </c>
      <c r="AT214" s="218" t="s">
        <v>123</v>
      </c>
      <c r="AU214" s="218" t="s">
        <v>80</v>
      </c>
      <c r="AY214" s="19" t="s">
        <v>121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78</v>
      </c>
      <c r="BK214" s="219">
        <f>ROUND(I214*H214,2)</f>
        <v>0</v>
      </c>
      <c r="BL214" s="19" t="s">
        <v>128</v>
      </c>
      <c r="BM214" s="218" t="s">
        <v>307</v>
      </c>
    </row>
    <row r="215" s="2" customFormat="1">
      <c r="A215" s="40"/>
      <c r="B215" s="41"/>
      <c r="C215" s="42"/>
      <c r="D215" s="220" t="s">
        <v>130</v>
      </c>
      <c r="E215" s="42"/>
      <c r="F215" s="221" t="s">
        <v>308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80</v>
      </c>
    </row>
    <row r="216" s="13" customFormat="1">
      <c r="A216" s="13"/>
      <c r="B216" s="225"/>
      <c r="C216" s="226"/>
      <c r="D216" s="227" t="s">
        <v>132</v>
      </c>
      <c r="E216" s="228" t="s">
        <v>19</v>
      </c>
      <c r="F216" s="229" t="s">
        <v>309</v>
      </c>
      <c r="G216" s="226"/>
      <c r="H216" s="230">
        <v>4087.0639999999999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132</v>
      </c>
      <c r="AU216" s="236" t="s">
        <v>80</v>
      </c>
      <c r="AV216" s="13" t="s">
        <v>80</v>
      </c>
      <c r="AW216" s="13" t="s">
        <v>32</v>
      </c>
      <c r="AX216" s="13" t="s">
        <v>78</v>
      </c>
      <c r="AY216" s="236" t="s">
        <v>121</v>
      </c>
    </row>
    <row r="217" s="2" customFormat="1">
      <c r="A217" s="40"/>
      <c r="B217" s="41"/>
      <c r="C217" s="42"/>
      <c r="D217" s="227" t="s">
        <v>284</v>
      </c>
      <c r="E217" s="42"/>
      <c r="F217" s="269" t="s">
        <v>285</v>
      </c>
      <c r="G217" s="42"/>
      <c r="H217" s="42"/>
      <c r="I217" s="4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U217" s="19" t="s">
        <v>80</v>
      </c>
    </row>
    <row r="218" s="2" customFormat="1">
      <c r="A218" s="40"/>
      <c r="B218" s="41"/>
      <c r="C218" s="42"/>
      <c r="D218" s="227" t="s">
        <v>284</v>
      </c>
      <c r="E218" s="42"/>
      <c r="F218" s="270" t="s">
        <v>276</v>
      </c>
      <c r="G218" s="42"/>
      <c r="H218" s="271">
        <v>1935.7000000000001</v>
      </c>
      <c r="I218" s="4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U218" s="19" t="s">
        <v>80</v>
      </c>
    </row>
    <row r="219" s="2" customFormat="1">
      <c r="A219" s="40"/>
      <c r="B219" s="41"/>
      <c r="C219" s="42"/>
      <c r="D219" s="227" t="s">
        <v>284</v>
      </c>
      <c r="E219" s="42"/>
      <c r="F219" s="270" t="s">
        <v>277</v>
      </c>
      <c r="G219" s="42"/>
      <c r="H219" s="271">
        <v>10.521000000000001</v>
      </c>
      <c r="I219" s="4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U219" s="19" t="s">
        <v>80</v>
      </c>
    </row>
    <row r="220" s="2" customFormat="1">
      <c r="A220" s="40"/>
      <c r="B220" s="41"/>
      <c r="C220" s="42"/>
      <c r="D220" s="227" t="s">
        <v>284</v>
      </c>
      <c r="E220" s="42"/>
      <c r="F220" s="270" t="s">
        <v>134</v>
      </c>
      <c r="G220" s="42"/>
      <c r="H220" s="271">
        <v>1946.221</v>
      </c>
      <c r="I220" s="4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U220" s="19" t="s">
        <v>80</v>
      </c>
    </row>
    <row r="221" s="2" customFormat="1" ht="37.8" customHeight="1">
      <c r="A221" s="40"/>
      <c r="B221" s="41"/>
      <c r="C221" s="207" t="s">
        <v>310</v>
      </c>
      <c r="D221" s="207" t="s">
        <v>123</v>
      </c>
      <c r="E221" s="208" t="s">
        <v>311</v>
      </c>
      <c r="F221" s="209" t="s">
        <v>312</v>
      </c>
      <c r="G221" s="210" t="s">
        <v>87</v>
      </c>
      <c r="H221" s="211">
        <v>1946.221</v>
      </c>
      <c r="I221" s="212"/>
      <c r="J221" s="213">
        <f>ROUND(I221*H221,2)</f>
        <v>0</v>
      </c>
      <c r="K221" s="209" t="s">
        <v>127</v>
      </c>
      <c r="L221" s="46"/>
      <c r="M221" s="214" t="s">
        <v>19</v>
      </c>
      <c r="N221" s="215" t="s">
        <v>41</v>
      </c>
      <c r="O221" s="86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128</v>
      </c>
      <c r="AT221" s="218" t="s">
        <v>123</v>
      </c>
      <c r="AU221" s="218" t="s">
        <v>80</v>
      </c>
      <c r="AY221" s="19" t="s">
        <v>121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78</v>
      </c>
      <c r="BK221" s="219">
        <f>ROUND(I221*H221,2)</f>
        <v>0</v>
      </c>
      <c r="BL221" s="19" t="s">
        <v>128</v>
      </c>
      <c r="BM221" s="218" t="s">
        <v>313</v>
      </c>
    </row>
    <row r="222" s="2" customFormat="1">
      <c r="A222" s="40"/>
      <c r="B222" s="41"/>
      <c r="C222" s="42"/>
      <c r="D222" s="220" t="s">
        <v>130</v>
      </c>
      <c r="E222" s="42"/>
      <c r="F222" s="221" t="s">
        <v>314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</v>
      </c>
      <c r="AU222" s="19" t="s">
        <v>80</v>
      </c>
    </row>
    <row r="223" s="13" customFormat="1">
      <c r="A223" s="13"/>
      <c r="B223" s="225"/>
      <c r="C223" s="226"/>
      <c r="D223" s="227" t="s">
        <v>132</v>
      </c>
      <c r="E223" s="228" t="s">
        <v>19</v>
      </c>
      <c r="F223" s="229" t="s">
        <v>315</v>
      </c>
      <c r="G223" s="226"/>
      <c r="H223" s="230">
        <v>1946.221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132</v>
      </c>
      <c r="AU223" s="236" t="s">
        <v>80</v>
      </c>
      <c r="AV223" s="13" t="s">
        <v>80</v>
      </c>
      <c r="AW223" s="13" t="s">
        <v>32</v>
      </c>
      <c r="AX223" s="13" t="s">
        <v>78</v>
      </c>
      <c r="AY223" s="236" t="s">
        <v>121</v>
      </c>
    </row>
    <row r="224" s="2" customFormat="1">
      <c r="A224" s="40"/>
      <c r="B224" s="41"/>
      <c r="C224" s="42"/>
      <c r="D224" s="227" t="s">
        <v>284</v>
      </c>
      <c r="E224" s="42"/>
      <c r="F224" s="269" t="s">
        <v>285</v>
      </c>
      <c r="G224" s="42"/>
      <c r="H224" s="42"/>
      <c r="I224" s="4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U224" s="19" t="s">
        <v>80</v>
      </c>
    </row>
    <row r="225" s="2" customFormat="1">
      <c r="A225" s="40"/>
      <c r="B225" s="41"/>
      <c r="C225" s="42"/>
      <c r="D225" s="227" t="s">
        <v>284</v>
      </c>
      <c r="E225" s="42"/>
      <c r="F225" s="270" t="s">
        <v>276</v>
      </c>
      <c r="G225" s="42"/>
      <c r="H225" s="271">
        <v>1935.7000000000001</v>
      </c>
      <c r="I225" s="4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U225" s="19" t="s">
        <v>80</v>
      </c>
    </row>
    <row r="226" s="2" customFormat="1">
      <c r="A226" s="40"/>
      <c r="B226" s="41"/>
      <c r="C226" s="42"/>
      <c r="D226" s="227" t="s">
        <v>284</v>
      </c>
      <c r="E226" s="42"/>
      <c r="F226" s="270" t="s">
        <v>277</v>
      </c>
      <c r="G226" s="42"/>
      <c r="H226" s="271">
        <v>10.521000000000001</v>
      </c>
      <c r="I226" s="42"/>
      <c r="J226" s="42"/>
      <c r="K226" s="42"/>
      <c r="L226" s="46"/>
      <c r="M226" s="223"/>
      <c r="N226" s="22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U226" s="19" t="s">
        <v>80</v>
      </c>
    </row>
    <row r="227" s="2" customFormat="1">
      <c r="A227" s="40"/>
      <c r="B227" s="41"/>
      <c r="C227" s="42"/>
      <c r="D227" s="227" t="s">
        <v>284</v>
      </c>
      <c r="E227" s="42"/>
      <c r="F227" s="270" t="s">
        <v>134</v>
      </c>
      <c r="G227" s="42"/>
      <c r="H227" s="271">
        <v>1946.221</v>
      </c>
      <c r="I227" s="4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U227" s="19" t="s">
        <v>80</v>
      </c>
    </row>
    <row r="228" s="2" customFormat="1" ht="44.25" customHeight="1">
      <c r="A228" s="40"/>
      <c r="B228" s="41"/>
      <c r="C228" s="207" t="s">
        <v>140</v>
      </c>
      <c r="D228" s="207" t="s">
        <v>123</v>
      </c>
      <c r="E228" s="208" t="s">
        <v>316</v>
      </c>
      <c r="F228" s="209" t="s">
        <v>317</v>
      </c>
      <c r="G228" s="210" t="s">
        <v>87</v>
      </c>
      <c r="H228" s="211">
        <v>12.5</v>
      </c>
      <c r="I228" s="212"/>
      <c r="J228" s="213">
        <f>ROUND(I228*H228,2)</f>
        <v>0</v>
      </c>
      <c r="K228" s="209" t="s">
        <v>127</v>
      </c>
      <c r="L228" s="46"/>
      <c r="M228" s="214" t="s">
        <v>19</v>
      </c>
      <c r="N228" s="215" t="s">
        <v>41</v>
      </c>
      <c r="O228" s="86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128</v>
      </c>
      <c r="AT228" s="218" t="s">
        <v>123</v>
      </c>
      <c r="AU228" s="218" t="s">
        <v>80</v>
      </c>
      <c r="AY228" s="19" t="s">
        <v>121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78</v>
      </c>
      <c r="BK228" s="219">
        <f>ROUND(I228*H228,2)</f>
        <v>0</v>
      </c>
      <c r="BL228" s="19" t="s">
        <v>128</v>
      </c>
      <c r="BM228" s="218" t="s">
        <v>318</v>
      </c>
    </row>
    <row r="229" s="2" customFormat="1">
      <c r="A229" s="40"/>
      <c r="B229" s="41"/>
      <c r="C229" s="42"/>
      <c r="D229" s="220" t="s">
        <v>130</v>
      </c>
      <c r="E229" s="42"/>
      <c r="F229" s="221" t="s">
        <v>319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130</v>
      </c>
      <c r="AU229" s="19" t="s">
        <v>80</v>
      </c>
    </row>
    <row r="230" s="13" customFormat="1">
      <c r="A230" s="13"/>
      <c r="B230" s="225"/>
      <c r="C230" s="226"/>
      <c r="D230" s="227" t="s">
        <v>132</v>
      </c>
      <c r="E230" s="228" t="s">
        <v>19</v>
      </c>
      <c r="F230" s="229" t="s">
        <v>320</v>
      </c>
      <c r="G230" s="226"/>
      <c r="H230" s="230">
        <v>12.5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132</v>
      </c>
      <c r="AU230" s="236" t="s">
        <v>80</v>
      </c>
      <c r="AV230" s="13" t="s">
        <v>80</v>
      </c>
      <c r="AW230" s="13" t="s">
        <v>32</v>
      </c>
      <c r="AX230" s="13" t="s">
        <v>78</v>
      </c>
      <c r="AY230" s="236" t="s">
        <v>121</v>
      </c>
    </row>
    <row r="231" s="2" customFormat="1" ht="16.5" customHeight="1">
      <c r="A231" s="40"/>
      <c r="B231" s="41"/>
      <c r="C231" s="258" t="s">
        <v>321</v>
      </c>
      <c r="D231" s="258" t="s">
        <v>203</v>
      </c>
      <c r="E231" s="259" t="s">
        <v>322</v>
      </c>
      <c r="F231" s="260" t="s">
        <v>323</v>
      </c>
      <c r="G231" s="261" t="s">
        <v>301</v>
      </c>
      <c r="H231" s="262">
        <v>28.75</v>
      </c>
      <c r="I231" s="263"/>
      <c r="J231" s="264">
        <f>ROUND(I231*H231,2)</f>
        <v>0</v>
      </c>
      <c r="K231" s="260" t="s">
        <v>127</v>
      </c>
      <c r="L231" s="265"/>
      <c r="M231" s="266" t="s">
        <v>19</v>
      </c>
      <c r="N231" s="267" t="s">
        <v>41</v>
      </c>
      <c r="O231" s="86"/>
      <c r="P231" s="216">
        <f>O231*H231</f>
        <v>0</v>
      </c>
      <c r="Q231" s="216">
        <v>1</v>
      </c>
      <c r="R231" s="216">
        <f>Q231*H231</f>
        <v>28.75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165</v>
      </c>
      <c r="AT231" s="218" t="s">
        <v>203</v>
      </c>
      <c r="AU231" s="218" t="s">
        <v>80</v>
      </c>
      <c r="AY231" s="19" t="s">
        <v>121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78</v>
      </c>
      <c r="BK231" s="219">
        <f>ROUND(I231*H231,2)</f>
        <v>0</v>
      </c>
      <c r="BL231" s="19" t="s">
        <v>128</v>
      </c>
      <c r="BM231" s="218" t="s">
        <v>324</v>
      </c>
    </row>
    <row r="232" s="13" customFormat="1">
      <c r="A232" s="13"/>
      <c r="B232" s="225"/>
      <c r="C232" s="226"/>
      <c r="D232" s="227" t="s">
        <v>132</v>
      </c>
      <c r="E232" s="226"/>
      <c r="F232" s="229" t="s">
        <v>325</v>
      </c>
      <c r="G232" s="226"/>
      <c r="H232" s="230">
        <v>28.75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132</v>
      </c>
      <c r="AU232" s="236" t="s">
        <v>80</v>
      </c>
      <c r="AV232" s="13" t="s">
        <v>80</v>
      </c>
      <c r="AW232" s="13" t="s">
        <v>4</v>
      </c>
      <c r="AX232" s="13" t="s">
        <v>78</v>
      </c>
      <c r="AY232" s="236" t="s">
        <v>121</v>
      </c>
    </row>
    <row r="233" s="2" customFormat="1" ht="33" customHeight="1">
      <c r="A233" s="40"/>
      <c r="B233" s="41"/>
      <c r="C233" s="207" t="s">
        <v>326</v>
      </c>
      <c r="D233" s="207" t="s">
        <v>123</v>
      </c>
      <c r="E233" s="208" t="s">
        <v>327</v>
      </c>
      <c r="F233" s="209" t="s">
        <v>328</v>
      </c>
      <c r="G233" s="210" t="s">
        <v>126</v>
      </c>
      <c r="H233" s="211">
        <v>2.5</v>
      </c>
      <c r="I233" s="212"/>
      <c r="J233" s="213">
        <f>ROUND(I233*H233,2)</f>
        <v>0</v>
      </c>
      <c r="K233" s="209" t="s">
        <v>127</v>
      </c>
      <c r="L233" s="46"/>
      <c r="M233" s="214" t="s">
        <v>19</v>
      </c>
      <c r="N233" s="215" t="s">
        <v>41</v>
      </c>
      <c r="O233" s="86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128</v>
      </c>
      <c r="AT233" s="218" t="s">
        <v>123</v>
      </c>
      <c r="AU233" s="218" t="s">
        <v>80</v>
      </c>
      <c r="AY233" s="19" t="s">
        <v>121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78</v>
      </c>
      <c r="BK233" s="219">
        <f>ROUND(I233*H233,2)</f>
        <v>0</v>
      </c>
      <c r="BL233" s="19" t="s">
        <v>128</v>
      </c>
      <c r="BM233" s="218" t="s">
        <v>329</v>
      </c>
    </row>
    <row r="234" s="2" customFormat="1">
      <c r="A234" s="40"/>
      <c r="B234" s="41"/>
      <c r="C234" s="42"/>
      <c r="D234" s="220" t="s">
        <v>130</v>
      </c>
      <c r="E234" s="42"/>
      <c r="F234" s="221" t="s">
        <v>330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130</v>
      </c>
      <c r="AU234" s="19" t="s">
        <v>80</v>
      </c>
    </row>
    <row r="235" s="13" customFormat="1">
      <c r="A235" s="13"/>
      <c r="B235" s="225"/>
      <c r="C235" s="226"/>
      <c r="D235" s="227" t="s">
        <v>132</v>
      </c>
      <c r="E235" s="228" t="s">
        <v>19</v>
      </c>
      <c r="F235" s="229" t="s">
        <v>331</v>
      </c>
      <c r="G235" s="226"/>
      <c r="H235" s="230">
        <v>2.5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132</v>
      </c>
      <c r="AU235" s="236" t="s">
        <v>80</v>
      </c>
      <c r="AV235" s="13" t="s">
        <v>80</v>
      </c>
      <c r="AW235" s="13" t="s">
        <v>32</v>
      </c>
      <c r="AX235" s="13" t="s">
        <v>78</v>
      </c>
      <c r="AY235" s="236" t="s">
        <v>121</v>
      </c>
    </row>
    <row r="236" s="2" customFormat="1" ht="16.5" customHeight="1">
      <c r="A236" s="40"/>
      <c r="B236" s="41"/>
      <c r="C236" s="258" t="s">
        <v>332</v>
      </c>
      <c r="D236" s="258" t="s">
        <v>203</v>
      </c>
      <c r="E236" s="259" t="s">
        <v>333</v>
      </c>
      <c r="F236" s="260" t="s">
        <v>334</v>
      </c>
      <c r="G236" s="261" t="s">
        <v>301</v>
      </c>
      <c r="H236" s="262">
        <v>0.57499999999999996</v>
      </c>
      <c r="I236" s="263"/>
      <c r="J236" s="264">
        <f>ROUND(I236*H236,2)</f>
        <v>0</v>
      </c>
      <c r="K236" s="260" t="s">
        <v>127</v>
      </c>
      <c r="L236" s="265"/>
      <c r="M236" s="266" t="s">
        <v>19</v>
      </c>
      <c r="N236" s="267" t="s">
        <v>41</v>
      </c>
      <c r="O236" s="86"/>
      <c r="P236" s="216">
        <f>O236*H236</f>
        <v>0</v>
      </c>
      <c r="Q236" s="216">
        <v>1</v>
      </c>
      <c r="R236" s="216">
        <f>Q236*H236</f>
        <v>0.57499999999999996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165</v>
      </c>
      <c r="AT236" s="218" t="s">
        <v>203</v>
      </c>
      <c r="AU236" s="218" t="s">
        <v>80</v>
      </c>
      <c r="AY236" s="19" t="s">
        <v>121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78</v>
      </c>
      <c r="BK236" s="219">
        <f>ROUND(I236*H236,2)</f>
        <v>0</v>
      </c>
      <c r="BL236" s="19" t="s">
        <v>128</v>
      </c>
      <c r="BM236" s="218" t="s">
        <v>335</v>
      </c>
    </row>
    <row r="237" s="13" customFormat="1">
      <c r="A237" s="13"/>
      <c r="B237" s="225"/>
      <c r="C237" s="226"/>
      <c r="D237" s="227" t="s">
        <v>132</v>
      </c>
      <c r="E237" s="226"/>
      <c r="F237" s="229" t="s">
        <v>336</v>
      </c>
      <c r="G237" s="226"/>
      <c r="H237" s="230">
        <v>0.57499999999999996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132</v>
      </c>
      <c r="AU237" s="236" t="s">
        <v>80</v>
      </c>
      <c r="AV237" s="13" t="s">
        <v>80</v>
      </c>
      <c r="AW237" s="13" t="s">
        <v>4</v>
      </c>
      <c r="AX237" s="13" t="s">
        <v>78</v>
      </c>
      <c r="AY237" s="236" t="s">
        <v>121</v>
      </c>
    </row>
    <row r="238" s="2" customFormat="1" ht="33" customHeight="1">
      <c r="A238" s="40"/>
      <c r="B238" s="41"/>
      <c r="C238" s="207" t="s">
        <v>337</v>
      </c>
      <c r="D238" s="207" t="s">
        <v>123</v>
      </c>
      <c r="E238" s="208" t="s">
        <v>338</v>
      </c>
      <c r="F238" s="209" t="s">
        <v>339</v>
      </c>
      <c r="G238" s="210" t="s">
        <v>126</v>
      </c>
      <c r="H238" s="211">
        <v>2.5</v>
      </c>
      <c r="I238" s="212"/>
      <c r="J238" s="213">
        <f>ROUND(I238*H238,2)</f>
        <v>0</v>
      </c>
      <c r="K238" s="209" t="s">
        <v>127</v>
      </c>
      <c r="L238" s="46"/>
      <c r="M238" s="214" t="s">
        <v>19</v>
      </c>
      <c r="N238" s="215" t="s">
        <v>41</v>
      </c>
      <c r="O238" s="86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128</v>
      </c>
      <c r="AT238" s="218" t="s">
        <v>123</v>
      </c>
      <c r="AU238" s="218" t="s">
        <v>80</v>
      </c>
      <c r="AY238" s="19" t="s">
        <v>121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78</v>
      </c>
      <c r="BK238" s="219">
        <f>ROUND(I238*H238,2)</f>
        <v>0</v>
      </c>
      <c r="BL238" s="19" t="s">
        <v>128</v>
      </c>
      <c r="BM238" s="218" t="s">
        <v>340</v>
      </c>
    </row>
    <row r="239" s="2" customFormat="1">
      <c r="A239" s="40"/>
      <c r="B239" s="41"/>
      <c r="C239" s="42"/>
      <c r="D239" s="220" t="s">
        <v>130</v>
      </c>
      <c r="E239" s="42"/>
      <c r="F239" s="221" t="s">
        <v>341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130</v>
      </c>
      <c r="AU239" s="19" t="s">
        <v>80</v>
      </c>
    </row>
    <row r="240" s="13" customFormat="1">
      <c r="A240" s="13"/>
      <c r="B240" s="225"/>
      <c r="C240" s="226"/>
      <c r="D240" s="227" t="s">
        <v>132</v>
      </c>
      <c r="E240" s="228" t="s">
        <v>19</v>
      </c>
      <c r="F240" s="229" t="s">
        <v>331</v>
      </c>
      <c r="G240" s="226"/>
      <c r="H240" s="230">
        <v>2.5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132</v>
      </c>
      <c r="AU240" s="236" t="s">
        <v>80</v>
      </c>
      <c r="AV240" s="13" t="s">
        <v>80</v>
      </c>
      <c r="AW240" s="13" t="s">
        <v>32</v>
      </c>
      <c r="AX240" s="13" t="s">
        <v>78</v>
      </c>
      <c r="AY240" s="236" t="s">
        <v>121</v>
      </c>
    </row>
    <row r="241" s="2" customFormat="1" ht="16.5" customHeight="1">
      <c r="A241" s="40"/>
      <c r="B241" s="41"/>
      <c r="C241" s="258" t="s">
        <v>342</v>
      </c>
      <c r="D241" s="258" t="s">
        <v>203</v>
      </c>
      <c r="E241" s="259" t="s">
        <v>333</v>
      </c>
      <c r="F241" s="260" t="s">
        <v>334</v>
      </c>
      <c r="G241" s="261" t="s">
        <v>301</v>
      </c>
      <c r="H241" s="262">
        <v>0.57499999999999996</v>
      </c>
      <c r="I241" s="263"/>
      <c r="J241" s="264">
        <f>ROUND(I241*H241,2)</f>
        <v>0</v>
      </c>
      <c r="K241" s="260" t="s">
        <v>127</v>
      </c>
      <c r="L241" s="265"/>
      <c r="M241" s="266" t="s">
        <v>19</v>
      </c>
      <c r="N241" s="267" t="s">
        <v>41</v>
      </c>
      <c r="O241" s="86"/>
      <c r="P241" s="216">
        <f>O241*H241</f>
        <v>0</v>
      </c>
      <c r="Q241" s="216">
        <v>1</v>
      </c>
      <c r="R241" s="216">
        <f>Q241*H241</f>
        <v>0.57499999999999996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165</v>
      </c>
      <c r="AT241" s="218" t="s">
        <v>203</v>
      </c>
      <c r="AU241" s="218" t="s">
        <v>80</v>
      </c>
      <c r="AY241" s="19" t="s">
        <v>121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78</v>
      </c>
      <c r="BK241" s="219">
        <f>ROUND(I241*H241,2)</f>
        <v>0</v>
      </c>
      <c r="BL241" s="19" t="s">
        <v>128</v>
      </c>
      <c r="BM241" s="218" t="s">
        <v>343</v>
      </c>
    </row>
    <row r="242" s="13" customFormat="1">
      <c r="A242" s="13"/>
      <c r="B242" s="225"/>
      <c r="C242" s="226"/>
      <c r="D242" s="227" t="s">
        <v>132</v>
      </c>
      <c r="E242" s="226"/>
      <c r="F242" s="229" t="s">
        <v>336</v>
      </c>
      <c r="G242" s="226"/>
      <c r="H242" s="230">
        <v>0.57499999999999996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132</v>
      </c>
      <c r="AU242" s="236" t="s">
        <v>80</v>
      </c>
      <c r="AV242" s="13" t="s">
        <v>80</v>
      </c>
      <c r="AW242" s="13" t="s">
        <v>4</v>
      </c>
      <c r="AX242" s="13" t="s">
        <v>78</v>
      </c>
      <c r="AY242" s="236" t="s">
        <v>121</v>
      </c>
    </row>
    <row r="243" s="2" customFormat="1" ht="33" customHeight="1">
      <c r="A243" s="40"/>
      <c r="B243" s="41"/>
      <c r="C243" s="207" t="s">
        <v>344</v>
      </c>
      <c r="D243" s="207" t="s">
        <v>123</v>
      </c>
      <c r="E243" s="208" t="s">
        <v>345</v>
      </c>
      <c r="F243" s="209" t="s">
        <v>346</v>
      </c>
      <c r="G243" s="210" t="s">
        <v>126</v>
      </c>
      <c r="H243" s="211">
        <v>2.5</v>
      </c>
      <c r="I243" s="212"/>
      <c r="J243" s="213">
        <f>ROUND(I243*H243,2)</f>
        <v>0</v>
      </c>
      <c r="K243" s="209" t="s">
        <v>127</v>
      </c>
      <c r="L243" s="46"/>
      <c r="M243" s="214" t="s">
        <v>19</v>
      </c>
      <c r="N243" s="215" t="s">
        <v>41</v>
      </c>
      <c r="O243" s="86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128</v>
      </c>
      <c r="AT243" s="218" t="s">
        <v>123</v>
      </c>
      <c r="AU243" s="218" t="s">
        <v>80</v>
      </c>
      <c r="AY243" s="19" t="s">
        <v>121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78</v>
      </c>
      <c r="BK243" s="219">
        <f>ROUND(I243*H243,2)</f>
        <v>0</v>
      </c>
      <c r="BL243" s="19" t="s">
        <v>128</v>
      </c>
      <c r="BM243" s="218" t="s">
        <v>347</v>
      </c>
    </row>
    <row r="244" s="2" customFormat="1">
      <c r="A244" s="40"/>
      <c r="B244" s="41"/>
      <c r="C244" s="42"/>
      <c r="D244" s="220" t="s">
        <v>130</v>
      </c>
      <c r="E244" s="42"/>
      <c r="F244" s="221" t="s">
        <v>348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130</v>
      </c>
      <c r="AU244" s="19" t="s">
        <v>80</v>
      </c>
    </row>
    <row r="245" s="13" customFormat="1">
      <c r="A245" s="13"/>
      <c r="B245" s="225"/>
      <c r="C245" s="226"/>
      <c r="D245" s="227" t="s">
        <v>132</v>
      </c>
      <c r="E245" s="228" t="s">
        <v>19</v>
      </c>
      <c r="F245" s="229" t="s">
        <v>331</v>
      </c>
      <c r="G245" s="226"/>
      <c r="H245" s="230">
        <v>2.5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132</v>
      </c>
      <c r="AU245" s="236" t="s">
        <v>80</v>
      </c>
      <c r="AV245" s="13" t="s">
        <v>80</v>
      </c>
      <c r="AW245" s="13" t="s">
        <v>32</v>
      </c>
      <c r="AX245" s="13" t="s">
        <v>78</v>
      </c>
      <c r="AY245" s="236" t="s">
        <v>121</v>
      </c>
    </row>
    <row r="246" s="2" customFormat="1" ht="16.5" customHeight="1">
      <c r="A246" s="40"/>
      <c r="B246" s="41"/>
      <c r="C246" s="258" t="s">
        <v>349</v>
      </c>
      <c r="D246" s="258" t="s">
        <v>203</v>
      </c>
      <c r="E246" s="259" t="s">
        <v>333</v>
      </c>
      <c r="F246" s="260" t="s">
        <v>334</v>
      </c>
      <c r="G246" s="261" t="s">
        <v>301</v>
      </c>
      <c r="H246" s="262">
        <v>0.57499999999999996</v>
      </c>
      <c r="I246" s="263"/>
      <c r="J246" s="264">
        <f>ROUND(I246*H246,2)</f>
        <v>0</v>
      </c>
      <c r="K246" s="260" t="s">
        <v>127</v>
      </c>
      <c r="L246" s="265"/>
      <c r="M246" s="266" t="s">
        <v>19</v>
      </c>
      <c r="N246" s="267" t="s">
        <v>41</v>
      </c>
      <c r="O246" s="86"/>
      <c r="P246" s="216">
        <f>O246*H246</f>
        <v>0</v>
      </c>
      <c r="Q246" s="216">
        <v>1</v>
      </c>
      <c r="R246" s="216">
        <f>Q246*H246</f>
        <v>0.57499999999999996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165</v>
      </c>
      <c r="AT246" s="218" t="s">
        <v>203</v>
      </c>
      <c r="AU246" s="218" t="s">
        <v>80</v>
      </c>
      <c r="AY246" s="19" t="s">
        <v>121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78</v>
      </c>
      <c r="BK246" s="219">
        <f>ROUND(I246*H246,2)</f>
        <v>0</v>
      </c>
      <c r="BL246" s="19" t="s">
        <v>128</v>
      </c>
      <c r="BM246" s="218" t="s">
        <v>350</v>
      </c>
    </row>
    <row r="247" s="13" customFormat="1">
      <c r="A247" s="13"/>
      <c r="B247" s="225"/>
      <c r="C247" s="226"/>
      <c r="D247" s="227" t="s">
        <v>132</v>
      </c>
      <c r="E247" s="226"/>
      <c r="F247" s="229" t="s">
        <v>336</v>
      </c>
      <c r="G247" s="226"/>
      <c r="H247" s="230">
        <v>0.57499999999999996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132</v>
      </c>
      <c r="AU247" s="236" t="s">
        <v>80</v>
      </c>
      <c r="AV247" s="13" t="s">
        <v>80</v>
      </c>
      <c r="AW247" s="13" t="s">
        <v>4</v>
      </c>
      <c r="AX247" s="13" t="s">
        <v>78</v>
      </c>
      <c r="AY247" s="236" t="s">
        <v>121</v>
      </c>
    </row>
    <row r="248" s="12" customFormat="1" ht="22.8" customHeight="1">
      <c r="A248" s="12"/>
      <c r="B248" s="191"/>
      <c r="C248" s="192"/>
      <c r="D248" s="193" t="s">
        <v>69</v>
      </c>
      <c r="E248" s="205" t="s">
        <v>80</v>
      </c>
      <c r="F248" s="205" t="s">
        <v>351</v>
      </c>
      <c r="G248" s="192"/>
      <c r="H248" s="192"/>
      <c r="I248" s="195"/>
      <c r="J248" s="206">
        <f>BK248</f>
        <v>0</v>
      </c>
      <c r="K248" s="192"/>
      <c r="L248" s="197"/>
      <c r="M248" s="198"/>
      <c r="N248" s="199"/>
      <c r="O248" s="199"/>
      <c r="P248" s="200">
        <f>SUM(P249:P254)</f>
        <v>0</v>
      </c>
      <c r="Q248" s="199"/>
      <c r="R248" s="200">
        <f>SUM(R249:R254)</f>
        <v>10.820005879999998</v>
      </c>
      <c r="S248" s="199"/>
      <c r="T248" s="201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2" t="s">
        <v>78</v>
      </c>
      <c r="AT248" s="203" t="s">
        <v>69</v>
      </c>
      <c r="AU248" s="203" t="s">
        <v>78</v>
      </c>
      <c r="AY248" s="202" t="s">
        <v>121</v>
      </c>
      <c r="BK248" s="204">
        <f>SUM(BK249:BK254)</f>
        <v>0</v>
      </c>
    </row>
    <row r="249" s="2" customFormat="1" ht="37.8" customHeight="1">
      <c r="A249" s="40"/>
      <c r="B249" s="41"/>
      <c r="C249" s="207" t="s">
        <v>352</v>
      </c>
      <c r="D249" s="207" t="s">
        <v>123</v>
      </c>
      <c r="E249" s="208" t="s">
        <v>353</v>
      </c>
      <c r="F249" s="209" t="s">
        <v>354</v>
      </c>
      <c r="G249" s="210" t="s">
        <v>173</v>
      </c>
      <c r="H249" s="211">
        <v>64</v>
      </c>
      <c r="I249" s="212"/>
      <c r="J249" s="213">
        <f>ROUND(I249*H249,2)</f>
        <v>0</v>
      </c>
      <c r="K249" s="209" t="s">
        <v>127</v>
      </c>
      <c r="L249" s="46"/>
      <c r="M249" s="214" t="s">
        <v>19</v>
      </c>
      <c r="N249" s="215" t="s">
        <v>41</v>
      </c>
      <c r="O249" s="86"/>
      <c r="P249" s="216">
        <f>O249*H249</f>
        <v>0</v>
      </c>
      <c r="Q249" s="216">
        <v>3.0000000000000001E-05</v>
      </c>
      <c r="R249" s="216">
        <f>Q249*H249</f>
        <v>0.0019200000000000001</v>
      </c>
      <c r="S249" s="216">
        <v>0</v>
      </c>
      <c r="T249" s="21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8" t="s">
        <v>128</v>
      </c>
      <c r="AT249" s="218" t="s">
        <v>123</v>
      </c>
      <c r="AU249" s="218" t="s">
        <v>80</v>
      </c>
      <c r="AY249" s="19" t="s">
        <v>121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78</v>
      </c>
      <c r="BK249" s="219">
        <f>ROUND(I249*H249,2)</f>
        <v>0</v>
      </c>
      <c r="BL249" s="19" t="s">
        <v>128</v>
      </c>
      <c r="BM249" s="218" t="s">
        <v>355</v>
      </c>
    </row>
    <row r="250" s="2" customFormat="1">
      <c r="A250" s="40"/>
      <c r="B250" s="41"/>
      <c r="C250" s="42"/>
      <c r="D250" s="220" t="s">
        <v>130</v>
      </c>
      <c r="E250" s="42"/>
      <c r="F250" s="221" t="s">
        <v>356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130</v>
      </c>
      <c r="AU250" s="19" t="s">
        <v>80</v>
      </c>
    </row>
    <row r="251" s="13" customFormat="1">
      <c r="A251" s="13"/>
      <c r="B251" s="225"/>
      <c r="C251" s="226"/>
      <c r="D251" s="227" t="s">
        <v>132</v>
      </c>
      <c r="E251" s="228" t="s">
        <v>19</v>
      </c>
      <c r="F251" s="229" t="s">
        <v>357</v>
      </c>
      <c r="G251" s="226"/>
      <c r="H251" s="230">
        <v>64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132</v>
      </c>
      <c r="AU251" s="236" t="s">
        <v>80</v>
      </c>
      <c r="AV251" s="13" t="s">
        <v>80</v>
      </c>
      <c r="AW251" s="13" t="s">
        <v>32</v>
      </c>
      <c r="AX251" s="13" t="s">
        <v>78</v>
      </c>
      <c r="AY251" s="236" t="s">
        <v>121</v>
      </c>
    </row>
    <row r="252" s="2" customFormat="1" ht="24.15" customHeight="1">
      <c r="A252" s="40"/>
      <c r="B252" s="41"/>
      <c r="C252" s="207" t="s">
        <v>358</v>
      </c>
      <c r="D252" s="207" t="s">
        <v>123</v>
      </c>
      <c r="E252" s="208" t="s">
        <v>359</v>
      </c>
      <c r="F252" s="209" t="s">
        <v>360</v>
      </c>
      <c r="G252" s="210" t="s">
        <v>87</v>
      </c>
      <c r="H252" s="211">
        <v>4.3239999999999998</v>
      </c>
      <c r="I252" s="212"/>
      <c r="J252" s="213">
        <f>ROUND(I252*H252,2)</f>
        <v>0</v>
      </c>
      <c r="K252" s="209" t="s">
        <v>127</v>
      </c>
      <c r="L252" s="46"/>
      <c r="M252" s="214" t="s">
        <v>19</v>
      </c>
      <c r="N252" s="215" t="s">
        <v>41</v>
      </c>
      <c r="O252" s="86"/>
      <c r="P252" s="216">
        <f>O252*H252</f>
        <v>0</v>
      </c>
      <c r="Q252" s="216">
        <v>2.5018699999999998</v>
      </c>
      <c r="R252" s="216">
        <f>Q252*H252</f>
        <v>10.818085879999998</v>
      </c>
      <c r="S252" s="216">
        <v>0</v>
      </c>
      <c r="T252" s="21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8" t="s">
        <v>128</v>
      </c>
      <c r="AT252" s="218" t="s">
        <v>123</v>
      </c>
      <c r="AU252" s="218" t="s">
        <v>80</v>
      </c>
      <c r="AY252" s="19" t="s">
        <v>121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78</v>
      </c>
      <c r="BK252" s="219">
        <f>ROUND(I252*H252,2)</f>
        <v>0</v>
      </c>
      <c r="BL252" s="19" t="s">
        <v>128</v>
      </c>
      <c r="BM252" s="218" t="s">
        <v>361</v>
      </c>
    </row>
    <row r="253" s="2" customFormat="1">
      <c r="A253" s="40"/>
      <c r="B253" s="41"/>
      <c r="C253" s="42"/>
      <c r="D253" s="220" t="s">
        <v>130</v>
      </c>
      <c r="E253" s="42"/>
      <c r="F253" s="221" t="s">
        <v>362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130</v>
      </c>
      <c r="AU253" s="19" t="s">
        <v>80</v>
      </c>
    </row>
    <row r="254" s="13" customFormat="1">
      <c r="A254" s="13"/>
      <c r="B254" s="225"/>
      <c r="C254" s="226"/>
      <c r="D254" s="227" t="s">
        <v>132</v>
      </c>
      <c r="E254" s="228" t="s">
        <v>19</v>
      </c>
      <c r="F254" s="229" t="s">
        <v>363</v>
      </c>
      <c r="G254" s="226"/>
      <c r="H254" s="230">
        <v>4.3239999999999998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132</v>
      </c>
      <c r="AU254" s="236" t="s">
        <v>80</v>
      </c>
      <c r="AV254" s="13" t="s">
        <v>80</v>
      </c>
      <c r="AW254" s="13" t="s">
        <v>32</v>
      </c>
      <c r="AX254" s="13" t="s">
        <v>78</v>
      </c>
      <c r="AY254" s="236" t="s">
        <v>121</v>
      </c>
    </row>
    <row r="255" s="12" customFormat="1" ht="22.8" customHeight="1">
      <c r="A255" s="12"/>
      <c r="B255" s="191"/>
      <c r="C255" s="192"/>
      <c r="D255" s="193" t="s">
        <v>69</v>
      </c>
      <c r="E255" s="205" t="s">
        <v>141</v>
      </c>
      <c r="F255" s="205" t="s">
        <v>364</v>
      </c>
      <c r="G255" s="192"/>
      <c r="H255" s="192"/>
      <c r="I255" s="195"/>
      <c r="J255" s="206">
        <f>BK255</f>
        <v>0</v>
      </c>
      <c r="K255" s="192"/>
      <c r="L255" s="197"/>
      <c r="M255" s="198"/>
      <c r="N255" s="199"/>
      <c r="O255" s="199"/>
      <c r="P255" s="200">
        <f>SUM(P256:P274)</f>
        <v>0</v>
      </c>
      <c r="Q255" s="199"/>
      <c r="R255" s="200">
        <f>SUM(R256:R274)</f>
        <v>11.789630000000001</v>
      </c>
      <c r="S255" s="199"/>
      <c r="T255" s="201">
        <f>SUM(T256:T274)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2" t="s">
        <v>78</v>
      </c>
      <c r="AT255" s="203" t="s">
        <v>69</v>
      </c>
      <c r="AU255" s="203" t="s">
        <v>78</v>
      </c>
      <c r="AY255" s="202" t="s">
        <v>121</v>
      </c>
      <c r="BK255" s="204">
        <f>SUM(BK256:BK274)</f>
        <v>0</v>
      </c>
    </row>
    <row r="256" s="2" customFormat="1" ht="44.25" customHeight="1">
      <c r="A256" s="40"/>
      <c r="B256" s="41"/>
      <c r="C256" s="207" t="s">
        <v>365</v>
      </c>
      <c r="D256" s="207" t="s">
        <v>123</v>
      </c>
      <c r="E256" s="208" t="s">
        <v>366</v>
      </c>
      <c r="F256" s="209" t="s">
        <v>367</v>
      </c>
      <c r="G256" s="210" t="s">
        <v>137</v>
      </c>
      <c r="H256" s="211">
        <v>62</v>
      </c>
      <c r="I256" s="212"/>
      <c r="J256" s="213">
        <f>ROUND(I256*H256,2)</f>
        <v>0</v>
      </c>
      <c r="K256" s="209" t="s">
        <v>127</v>
      </c>
      <c r="L256" s="46"/>
      <c r="M256" s="214" t="s">
        <v>19</v>
      </c>
      <c r="N256" s="215" t="s">
        <v>41</v>
      </c>
      <c r="O256" s="86"/>
      <c r="P256" s="216">
        <f>O256*H256</f>
        <v>0</v>
      </c>
      <c r="Q256" s="216">
        <v>0.17488999999999999</v>
      </c>
      <c r="R256" s="216">
        <f>Q256*H256</f>
        <v>10.84318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128</v>
      </c>
      <c r="AT256" s="218" t="s">
        <v>123</v>
      </c>
      <c r="AU256" s="218" t="s">
        <v>80</v>
      </c>
      <c r="AY256" s="19" t="s">
        <v>121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78</v>
      </c>
      <c r="BK256" s="219">
        <f>ROUND(I256*H256,2)</f>
        <v>0</v>
      </c>
      <c r="BL256" s="19" t="s">
        <v>128</v>
      </c>
      <c r="BM256" s="218" t="s">
        <v>368</v>
      </c>
    </row>
    <row r="257" s="2" customFormat="1">
      <c r="A257" s="40"/>
      <c r="B257" s="41"/>
      <c r="C257" s="42"/>
      <c r="D257" s="220" t="s">
        <v>130</v>
      </c>
      <c r="E257" s="42"/>
      <c r="F257" s="221" t="s">
        <v>369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130</v>
      </c>
      <c r="AU257" s="19" t="s">
        <v>80</v>
      </c>
    </row>
    <row r="258" s="13" customFormat="1">
      <c r="A258" s="13"/>
      <c r="B258" s="225"/>
      <c r="C258" s="226"/>
      <c r="D258" s="227" t="s">
        <v>132</v>
      </c>
      <c r="E258" s="228" t="s">
        <v>19</v>
      </c>
      <c r="F258" s="229" t="s">
        <v>370</v>
      </c>
      <c r="G258" s="226"/>
      <c r="H258" s="230">
        <v>62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132</v>
      </c>
      <c r="AU258" s="236" t="s">
        <v>80</v>
      </c>
      <c r="AV258" s="13" t="s">
        <v>80</v>
      </c>
      <c r="AW258" s="13" t="s">
        <v>32</v>
      </c>
      <c r="AX258" s="13" t="s">
        <v>78</v>
      </c>
      <c r="AY258" s="236" t="s">
        <v>121</v>
      </c>
    </row>
    <row r="259" s="2" customFormat="1" ht="24.15" customHeight="1">
      <c r="A259" s="40"/>
      <c r="B259" s="41"/>
      <c r="C259" s="258" t="s">
        <v>371</v>
      </c>
      <c r="D259" s="258" t="s">
        <v>203</v>
      </c>
      <c r="E259" s="259" t="s">
        <v>372</v>
      </c>
      <c r="F259" s="260" t="s">
        <v>373</v>
      </c>
      <c r="G259" s="261" t="s">
        <v>137</v>
      </c>
      <c r="H259" s="262">
        <v>43</v>
      </c>
      <c r="I259" s="263"/>
      <c r="J259" s="264">
        <f>ROUND(I259*H259,2)</f>
        <v>0</v>
      </c>
      <c r="K259" s="260" t="s">
        <v>127</v>
      </c>
      <c r="L259" s="265"/>
      <c r="M259" s="266" t="s">
        <v>19</v>
      </c>
      <c r="N259" s="267" t="s">
        <v>41</v>
      </c>
      <c r="O259" s="86"/>
      <c r="P259" s="216">
        <f>O259*H259</f>
        <v>0</v>
      </c>
      <c r="Q259" s="216">
        <v>0.0035000000000000001</v>
      </c>
      <c r="R259" s="216">
        <f>Q259*H259</f>
        <v>0.1505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165</v>
      </c>
      <c r="AT259" s="218" t="s">
        <v>203</v>
      </c>
      <c r="AU259" s="218" t="s">
        <v>80</v>
      </c>
      <c r="AY259" s="19" t="s">
        <v>121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78</v>
      </c>
      <c r="BK259" s="219">
        <f>ROUND(I259*H259,2)</f>
        <v>0</v>
      </c>
      <c r="BL259" s="19" t="s">
        <v>128</v>
      </c>
      <c r="BM259" s="218" t="s">
        <v>374</v>
      </c>
    </row>
    <row r="260" s="2" customFormat="1" ht="16.5" customHeight="1">
      <c r="A260" s="40"/>
      <c r="B260" s="41"/>
      <c r="C260" s="258" t="s">
        <v>375</v>
      </c>
      <c r="D260" s="258" t="s">
        <v>203</v>
      </c>
      <c r="E260" s="259" t="s">
        <v>376</v>
      </c>
      <c r="F260" s="260" t="s">
        <v>377</v>
      </c>
      <c r="G260" s="261" t="s">
        <v>137</v>
      </c>
      <c r="H260" s="262">
        <v>19</v>
      </c>
      <c r="I260" s="263"/>
      <c r="J260" s="264">
        <f>ROUND(I260*H260,2)</f>
        <v>0</v>
      </c>
      <c r="K260" s="260" t="s">
        <v>127</v>
      </c>
      <c r="L260" s="265"/>
      <c r="M260" s="266" t="s">
        <v>19</v>
      </c>
      <c r="N260" s="267" t="s">
        <v>41</v>
      </c>
      <c r="O260" s="86"/>
      <c r="P260" s="216">
        <f>O260*H260</f>
        <v>0</v>
      </c>
      <c r="Q260" s="216">
        <v>0.0022899999999999999</v>
      </c>
      <c r="R260" s="216">
        <f>Q260*H260</f>
        <v>0.04351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165</v>
      </c>
      <c r="AT260" s="218" t="s">
        <v>203</v>
      </c>
      <c r="AU260" s="218" t="s">
        <v>80</v>
      </c>
      <c r="AY260" s="19" t="s">
        <v>121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78</v>
      </c>
      <c r="BK260" s="219">
        <f>ROUND(I260*H260,2)</f>
        <v>0</v>
      </c>
      <c r="BL260" s="19" t="s">
        <v>128</v>
      </c>
      <c r="BM260" s="218" t="s">
        <v>378</v>
      </c>
    </row>
    <row r="261" s="2" customFormat="1" ht="49.05" customHeight="1">
      <c r="A261" s="40"/>
      <c r="B261" s="41"/>
      <c r="C261" s="207" t="s">
        <v>379</v>
      </c>
      <c r="D261" s="207" t="s">
        <v>123</v>
      </c>
      <c r="E261" s="208" t="s">
        <v>380</v>
      </c>
      <c r="F261" s="209" t="s">
        <v>381</v>
      </c>
      <c r="G261" s="210" t="s">
        <v>173</v>
      </c>
      <c r="H261" s="211">
        <v>32</v>
      </c>
      <c r="I261" s="212"/>
      <c r="J261" s="213">
        <f>ROUND(I261*H261,2)</f>
        <v>0</v>
      </c>
      <c r="K261" s="209" t="s">
        <v>127</v>
      </c>
      <c r="L261" s="46"/>
      <c r="M261" s="214" t="s">
        <v>19</v>
      </c>
      <c r="N261" s="215" t="s">
        <v>41</v>
      </c>
      <c r="O261" s="86"/>
      <c r="P261" s="216">
        <f>O261*H261</f>
        <v>0</v>
      </c>
      <c r="Q261" s="216">
        <v>1.0000000000000001E-05</v>
      </c>
      <c r="R261" s="216">
        <f>Q261*H261</f>
        <v>0.00032000000000000003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128</v>
      </c>
      <c r="AT261" s="218" t="s">
        <v>123</v>
      </c>
      <c r="AU261" s="218" t="s">
        <v>80</v>
      </c>
      <c r="AY261" s="19" t="s">
        <v>121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78</v>
      </c>
      <c r="BK261" s="219">
        <f>ROUND(I261*H261,2)</f>
        <v>0</v>
      </c>
      <c r="BL261" s="19" t="s">
        <v>128</v>
      </c>
      <c r="BM261" s="218" t="s">
        <v>382</v>
      </c>
    </row>
    <row r="262" s="2" customFormat="1">
      <c r="A262" s="40"/>
      <c r="B262" s="41"/>
      <c r="C262" s="42"/>
      <c r="D262" s="220" t="s">
        <v>130</v>
      </c>
      <c r="E262" s="42"/>
      <c r="F262" s="221" t="s">
        <v>383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</v>
      </c>
      <c r="AU262" s="19" t="s">
        <v>80</v>
      </c>
    </row>
    <row r="263" s="15" customFormat="1">
      <c r="A263" s="15"/>
      <c r="B263" s="248"/>
      <c r="C263" s="249"/>
      <c r="D263" s="227" t="s">
        <v>132</v>
      </c>
      <c r="E263" s="250" t="s">
        <v>19</v>
      </c>
      <c r="F263" s="251" t="s">
        <v>384</v>
      </c>
      <c r="G263" s="249"/>
      <c r="H263" s="250" t="s">
        <v>19</v>
      </c>
      <c r="I263" s="252"/>
      <c r="J263" s="249"/>
      <c r="K263" s="249"/>
      <c r="L263" s="253"/>
      <c r="M263" s="254"/>
      <c r="N263" s="255"/>
      <c r="O263" s="255"/>
      <c r="P263" s="255"/>
      <c r="Q263" s="255"/>
      <c r="R263" s="255"/>
      <c r="S263" s="255"/>
      <c r="T263" s="25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7" t="s">
        <v>132</v>
      </c>
      <c r="AU263" s="257" t="s">
        <v>80</v>
      </c>
      <c r="AV263" s="15" t="s">
        <v>78</v>
      </c>
      <c r="AW263" s="15" t="s">
        <v>32</v>
      </c>
      <c r="AX263" s="15" t="s">
        <v>70</v>
      </c>
      <c r="AY263" s="257" t="s">
        <v>121</v>
      </c>
    </row>
    <row r="264" s="13" customFormat="1">
      <c r="A264" s="13"/>
      <c r="B264" s="225"/>
      <c r="C264" s="226"/>
      <c r="D264" s="227" t="s">
        <v>132</v>
      </c>
      <c r="E264" s="228" t="s">
        <v>19</v>
      </c>
      <c r="F264" s="229" t="s">
        <v>385</v>
      </c>
      <c r="G264" s="226"/>
      <c r="H264" s="230">
        <v>32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132</v>
      </c>
      <c r="AU264" s="236" t="s">
        <v>80</v>
      </c>
      <c r="AV264" s="13" t="s">
        <v>80</v>
      </c>
      <c r="AW264" s="13" t="s">
        <v>32</v>
      </c>
      <c r="AX264" s="13" t="s">
        <v>78</v>
      </c>
      <c r="AY264" s="236" t="s">
        <v>121</v>
      </c>
    </row>
    <row r="265" s="2" customFormat="1" ht="16.5" customHeight="1">
      <c r="A265" s="40"/>
      <c r="B265" s="41"/>
      <c r="C265" s="258" t="s">
        <v>386</v>
      </c>
      <c r="D265" s="258" t="s">
        <v>203</v>
      </c>
      <c r="E265" s="259" t="s">
        <v>387</v>
      </c>
      <c r="F265" s="260" t="s">
        <v>388</v>
      </c>
      <c r="G265" s="261" t="s">
        <v>87</v>
      </c>
      <c r="H265" s="262">
        <v>0.20799999999999999</v>
      </c>
      <c r="I265" s="263"/>
      <c r="J265" s="264">
        <f>ROUND(I265*H265,2)</f>
        <v>0</v>
      </c>
      <c r="K265" s="260" t="s">
        <v>127</v>
      </c>
      <c r="L265" s="265"/>
      <c r="M265" s="266" t="s">
        <v>19</v>
      </c>
      <c r="N265" s="267" t="s">
        <v>41</v>
      </c>
      <c r="O265" s="86"/>
      <c r="P265" s="216">
        <f>O265*H265</f>
        <v>0</v>
      </c>
      <c r="Q265" s="216">
        <v>0.65000000000000002</v>
      </c>
      <c r="R265" s="216">
        <f>Q265*H265</f>
        <v>0.13519999999999999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165</v>
      </c>
      <c r="AT265" s="218" t="s">
        <v>203</v>
      </c>
      <c r="AU265" s="218" t="s">
        <v>80</v>
      </c>
      <c r="AY265" s="19" t="s">
        <v>121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78</v>
      </c>
      <c r="BK265" s="219">
        <f>ROUND(I265*H265,2)</f>
        <v>0</v>
      </c>
      <c r="BL265" s="19" t="s">
        <v>128</v>
      </c>
      <c r="BM265" s="218" t="s">
        <v>389</v>
      </c>
    </row>
    <row r="266" s="13" customFormat="1">
      <c r="A266" s="13"/>
      <c r="B266" s="225"/>
      <c r="C266" s="226"/>
      <c r="D266" s="227" t="s">
        <v>132</v>
      </c>
      <c r="E266" s="226"/>
      <c r="F266" s="229" t="s">
        <v>390</v>
      </c>
      <c r="G266" s="226"/>
      <c r="H266" s="230">
        <v>0.20799999999999999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132</v>
      </c>
      <c r="AU266" s="236" t="s">
        <v>80</v>
      </c>
      <c r="AV266" s="13" t="s">
        <v>80</v>
      </c>
      <c r="AW266" s="13" t="s">
        <v>4</v>
      </c>
      <c r="AX266" s="13" t="s">
        <v>78</v>
      </c>
      <c r="AY266" s="236" t="s">
        <v>121</v>
      </c>
    </row>
    <row r="267" s="2" customFormat="1" ht="24.15" customHeight="1">
      <c r="A267" s="40"/>
      <c r="B267" s="41"/>
      <c r="C267" s="207" t="s">
        <v>391</v>
      </c>
      <c r="D267" s="207" t="s">
        <v>123</v>
      </c>
      <c r="E267" s="208" t="s">
        <v>392</v>
      </c>
      <c r="F267" s="209" t="s">
        <v>393</v>
      </c>
      <c r="G267" s="210" t="s">
        <v>173</v>
      </c>
      <c r="H267" s="211">
        <v>84</v>
      </c>
      <c r="I267" s="212"/>
      <c r="J267" s="213">
        <f>ROUND(I267*H267,2)</f>
        <v>0</v>
      </c>
      <c r="K267" s="209" t="s">
        <v>127</v>
      </c>
      <c r="L267" s="46"/>
      <c r="M267" s="214" t="s">
        <v>19</v>
      </c>
      <c r="N267" s="215" t="s">
        <v>41</v>
      </c>
      <c r="O267" s="86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128</v>
      </c>
      <c r="AT267" s="218" t="s">
        <v>123</v>
      </c>
      <c r="AU267" s="218" t="s">
        <v>80</v>
      </c>
      <c r="AY267" s="19" t="s">
        <v>121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78</v>
      </c>
      <c r="BK267" s="219">
        <f>ROUND(I267*H267,2)</f>
        <v>0</v>
      </c>
      <c r="BL267" s="19" t="s">
        <v>128</v>
      </c>
      <c r="BM267" s="218" t="s">
        <v>394</v>
      </c>
    </row>
    <row r="268" s="2" customFormat="1">
      <c r="A268" s="40"/>
      <c r="B268" s="41"/>
      <c r="C268" s="42"/>
      <c r="D268" s="220" t="s">
        <v>130</v>
      </c>
      <c r="E268" s="42"/>
      <c r="F268" s="221" t="s">
        <v>395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130</v>
      </c>
      <c r="AU268" s="19" t="s">
        <v>80</v>
      </c>
    </row>
    <row r="269" s="13" customFormat="1">
      <c r="A269" s="13"/>
      <c r="B269" s="225"/>
      <c r="C269" s="226"/>
      <c r="D269" s="227" t="s">
        <v>132</v>
      </c>
      <c r="E269" s="228" t="s">
        <v>19</v>
      </c>
      <c r="F269" s="229" t="s">
        <v>396</v>
      </c>
      <c r="G269" s="226"/>
      <c r="H269" s="230">
        <v>84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132</v>
      </c>
      <c r="AU269" s="236" t="s">
        <v>80</v>
      </c>
      <c r="AV269" s="13" t="s">
        <v>80</v>
      </c>
      <c r="AW269" s="13" t="s">
        <v>32</v>
      </c>
      <c r="AX269" s="13" t="s">
        <v>78</v>
      </c>
      <c r="AY269" s="236" t="s">
        <v>121</v>
      </c>
    </row>
    <row r="270" s="2" customFormat="1" ht="24.15" customHeight="1">
      <c r="A270" s="40"/>
      <c r="B270" s="41"/>
      <c r="C270" s="258" t="s">
        <v>397</v>
      </c>
      <c r="D270" s="258" t="s">
        <v>203</v>
      </c>
      <c r="E270" s="259" t="s">
        <v>398</v>
      </c>
      <c r="F270" s="260" t="s">
        <v>399</v>
      </c>
      <c r="G270" s="261" t="s">
        <v>173</v>
      </c>
      <c r="H270" s="262">
        <v>88.200000000000003</v>
      </c>
      <c r="I270" s="263"/>
      <c r="J270" s="264">
        <f>ROUND(I270*H270,2)</f>
        <v>0</v>
      </c>
      <c r="K270" s="260" t="s">
        <v>127</v>
      </c>
      <c r="L270" s="265"/>
      <c r="M270" s="266" t="s">
        <v>19</v>
      </c>
      <c r="N270" s="267" t="s">
        <v>41</v>
      </c>
      <c r="O270" s="86"/>
      <c r="P270" s="216">
        <f>O270*H270</f>
        <v>0</v>
      </c>
      <c r="Q270" s="216">
        <v>0.0018</v>
      </c>
      <c r="R270" s="216">
        <f>Q270*H270</f>
        <v>0.15876000000000001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165</v>
      </c>
      <c r="AT270" s="218" t="s">
        <v>203</v>
      </c>
      <c r="AU270" s="218" t="s">
        <v>80</v>
      </c>
      <c r="AY270" s="19" t="s">
        <v>121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78</v>
      </c>
      <c r="BK270" s="219">
        <f>ROUND(I270*H270,2)</f>
        <v>0</v>
      </c>
      <c r="BL270" s="19" t="s">
        <v>128</v>
      </c>
      <c r="BM270" s="218" t="s">
        <v>400</v>
      </c>
    </row>
    <row r="271" s="13" customFormat="1">
      <c r="A271" s="13"/>
      <c r="B271" s="225"/>
      <c r="C271" s="226"/>
      <c r="D271" s="227" t="s">
        <v>132</v>
      </c>
      <c r="E271" s="226"/>
      <c r="F271" s="229" t="s">
        <v>401</v>
      </c>
      <c r="G271" s="226"/>
      <c r="H271" s="230">
        <v>88.200000000000003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132</v>
      </c>
      <c r="AU271" s="236" t="s">
        <v>80</v>
      </c>
      <c r="AV271" s="13" t="s">
        <v>80</v>
      </c>
      <c r="AW271" s="13" t="s">
        <v>4</v>
      </c>
      <c r="AX271" s="13" t="s">
        <v>78</v>
      </c>
      <c r="AY271" s="236" t="s">
        <v>121</v>
      </c>
    </row>
    <row r="272" s="2" customFormat="1" ht="55.5" customHeight="1">
      <c r="A272" s="40"/>
      <c r="B272" s="41"/>
      <c r="C272" s="207" t="s">
        <v>402</v>
      </c>
      <c r="D272" s="207" t="s">
        <v>123</v>
      </c>
      <c r="E272" s="208" t="s">
        <v>403</v>
      </c>
      <c r="F272" s="209" t="s">
        <v>404</v>
      </c>
      <c r="G272" s="210" t="s">
        <v>173</v>
      </c>
      <c r="H272" s="211">
        <v>12</v>
      </c>
      <c r="I272" s="212"/>
      <c r="J272" s="213">
        <f>ROUND(I272*H272,2)</f>
        <v>0</v>
      </c>
      <c r="K272" s="209" t="s">
        <v>127</v>
      </c>
      <c r="L272" s="46"/>
      <c r="M272" s="214" t="s">
        <v>19</v>
      </c>
      <c r="N272" s="215" t="s">
        <v>41</v>
      </c>
      <c r="O272" s="86"/>
      <c r="P272" s="216">
        <f>O272*H272</f>
        <v>0</v>
      </c>
      <c r="Q272" s="216">
        <v>0.038179999999999999</v>
      </c>
      <c r="R272" s="216">
        <f>Q272*H272</f>
        <v>0.45816000000000001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128</v>
      </c>
      <c r="AT272" s="218" t="s">
        <v>123</v>
      </c>
      <c r="AU272" s="218" t="s">
        <v>80</v>
      </c>
      <c r="AY272" s="19" t="s">
        <v>121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78</v>
      </c>
      <c r="BK272" s="219">
        <f>ROUND(I272*H272,2)</f>
        <v>0</v>
      </c>
      <c r="BL272" s="19" t="s">
        <v>128</v>
      </c>
      <c r="BM272" s="218" t="s">
        <v>405</v>
      </c>
    </row>
    <row r="273" s="2" customFormat="1">
      <c r="A273" s="40"/>
      <c r="B273" s="41"/>
      <c r="C273" s="42"/>
      <c r="D273" s="220" t="s">
        <v>130</v>
      </c>
      <c r="E273" s="42"/>
      <c r="F273" s="221" t="s">
        <v>406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130</v>
      </c>
      <c r="AU273" s="19" t="s">
        <v>80</v>
      </c>
    </row>
    <row r="274" s="13" customFormat="1">
      <c r="A274" s="13"/>
      <c r="B274" s="225"/>
      <c r="C274" s="226"/>
      <c r="D274" s="227" t="s">
        <v>132</v>
      </c>
      <c r="E274" s="228" t="s">
        <v>19</v>
      </c>
      <c r="F274" s="229" t="s">
        <v>407</v>
      </c>
      <c r="G274" s="226"/>
      <c r="H274" s="230">
        <v>12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132</v>
      </c>
      <c r="AU274" s="236" t="s">
        <v>80</v>
      </c>
      <c r="AV274" s="13" t="s">
        <v>80</v>
      </c>
      <c r="AW274" s="13" t="s">
        <v>32</v>
      </c>
      <c r="AX274" s="13" t="s">
        <v>78</v>
      </c>
      <c r="AY274" s="236" t="s">
        <v>121</v>
      </c>
    </row>
    <row r="275" s="12" customFormat="1" ht="22.8" customHeight="1">
      <c r="A275" s="12"/>
      <c r="B275" s="191"/>
      <c r="C275" s="192"/>
      <c r="D275" s="193" t="s">
        <v>69</v>
      </c>
      <c r="E275" s="205" t="s">
        <v>146</v>
      </c>
      <c r="F275" s="205" t="s">
        <v>408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SUM(P276:P279)</f>
        <v>0</v>
      </c>
      <c r="Q275" s="199"/>
      <c r="R275" s="200">
        <f>SUM(R276:R279)</f>
        <v>0</v>
      </c>
      <c r="S275" s="199"/>
      <c r="T275" s="201">
        <f>SUM(T276:T279)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78</v>
      </c>
      <c r="AT275" s="203" t="s">
        <v>69</v>
      </c>
      <c r="AU275" s="203" t="s">
        <v>78</v>
      </c>
      <c r="AY275" s="202" t="s">
        <v>121</v>
      </c>
      <c r="BK275" s="204">
        <f>SUM(BK276:BK279)</f>
        <v>0</v>
      </c>
    </row>
    <row r="276" s="2" customFormat="1" ht="37.8" customHeight="1">
      <c r="A276" s="40"/>
      <c r="B276" s="41"/>
      <c r="C276" s="207" t="s">
        <v>409</v>
      </c>
      <c r="D276" s="207" t="s">
        <v>123</v>
      </c>
      <c r="E276" s="208" t="s">
        <v>410</v>
      </c>
      <c r="F276" s="209" t="s">
        <v>411</v>
      </c>
      <c r="G276" s="210" t="s">
        <v>126</v>
      </c>
      <c r="H276" s="211">
        <v>960</v>
      </c>
      <c r="I276" s="212"/>
      <c r="J276" s="213">
        <f>ROUND(I276*H276,2)</f>
        <v>0</v>
      </c>
      <c r="K276" s="209" t="s">
        <v>127</v>
      </c>
      <c r="L276" s="46"/>
      <c r="M276" s="214" t="s">
        <v>19</v>
      </c>
      <c r="N276" s="215" t="s">
        <v>41</v>
      </c>
      <c r="O276" s="86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128</v>
      </c>
      <c r="AT276" s="218" t="s">
        <v>123</v>
      </c>
      <c r="AU276" s="218" t="s">
        <v>80</v>
      </c>
      <c r="AY276" s="19" t="s">
        <v>121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78</v>
      </c>
      <c r="BK276" s="219">
        <f>ROUND(I276*H276,2)</f>
        <v>0</v>
      </c>
      <c r="BL276" s="19" t="s">
        <v>128</v>
      </c>
      <c r="BM276" s="218" t="s">
        <v>412</v>
      </c>
    </row>
    <row r="277" s="2" customFormat="1">
      <c r="A277" s="40"/>
      <c r="B277" s="41"/>
      <c r="C277" s="42"/>
      <c r="D277" s="220" t="s">
        <v>130</v>
      </c>
      <c r="E277" s="42"/>
      <c r="F277" s="221" t="s">
        <v>413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130</v>
      </c>
      <c r="AU277" s="19" t="s">
        <v>80</v>
      </c>
    </row>
    <row r="278" s="2" customFormat="1">
      <c r="A278" s="40"/>
      <c r="B278" s="41"/>
      <c r="C278" s="42"/>
      <c r="D278" s="227" t="s">
        <v>213</v>
      </c>
      <c r="E278" s="42"/>
      <c r="F278" s="268" t="s">
        <v>414</v>
      </c>
      <c r="G278" s="42"/>
      <c r="H278" s="42"/>
      <c r="I278" s="222"/>
      <c r="J278" s="42"/>
      <c r="K278" s="42"/>
      <c r="L278" s="46"/>
      <c r="M278" s="223"/>
      <c r="N278" s="224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213</v>
      </c>
      <c r="AU278" s="19" t="s">
        <v>80</v>
      </c>
    </row>
    <row r="279" s="13" customFormat="1">
      <c r="A279" s="13"/>
      <c r="B279" s="225"/>
      <c r="C279" s="226"/>
      <c r="D279" s="227" t="s">
        <v>132</v>
      </c>
      <c r="E279" s="228" t="s">
        <v>19</v>
      </c>
      <c r="F279" s="229" t="s">
        <v>415</v>
      </c>
      <c r="G279" s="226"/>
      <c r="H279" s="230">
        <v>960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132</v>
      </c>
      <c r="AU279" s="236" t="s">
        <v>80</v>
      </c>
      <c r="AV279" s="13" t="s">
        <v>80</v>
      </c>
      <c r="AW279" s="13" t="s">
        <v>32</v>
      </c>
      <c r="AX279" s="13" t="s">
        <v>78</v>
      </c>
      <c r="AY279" s="236" t="s">
        <v>121</v>
      </c>
    </row>
    <row r="280" s="12" customFormat="1" ht="22.8" customHeight="1">
      <c r="A280" s="12"/>
      <c r="B280" s="191"/>
      <c r="C280" s="192"/>
      <c r="D280" s="193" t="s">
        <v>69</v>
      </c>
      <c r="E280" s="205" t="s">
        <v>155</v>
      </c>
      <c r="F280" s="205" t="s">
        <v>416</v>
      </c>
      <c r="G280" s="192"/>
      <c r="H280" s="192"/>
      <c r="I280" s="195"/>
      <c r="J280" s="206">
        <f>BK280</f>
        <v>0</v>
      </c>
      <c r="K280" s="192"/>
      <c r="L280" s="197"/>
      <c r="M280" s="198"/>
      <c r="N280" s="199"/>
      <c r="O280" s="199"/>
      <c r="P280" s="200">
        <f>SUM(P281:P300)</f>
        <v>0</v>
      </c>
      <c r="Q280" s="199"/>
      <c r="R280" s="200">
        <f>SUM(R281:R300)</f>
        <v>0.34024022999999998</v>
      </c>
      <c r="S280" s="199"/>
      <c r="T280" s="201">
        <f>SUM(T281:T300)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2" t="s">
        <v>78</v>
      </c>
      <c r="AT280" s="203" t="s">
        <v>69</v>
      </c>
      <c r="AU280" s="203" t="s">
        <v>78</v>
      </c>
      <c r="AY280" s="202" t="s">
        <v>121</v>
      </c>
      <c r="BK280" s="204">
        <f>SUM(BK281:BK300)</f>
        <v>0</v>
      </c>
    </row>
    <row r="281" s="2" customFormat="1" ht="37.8" customHeight="1">
      <c r="A281" s="40"/>
      <c r="B281" s="41"/>
      <c r="C281" s="207" t="s">
        <v>417</v>
      </c>
      <c r="D281" s="207" t="s">
        <v>123</v>
      </c>
      <c r="E281" s="208" t="s">
        <v>418</v>
      </c>
      <c r="F281" s="209" t="s">
        <v>419</v>
      </c>
      <c r="G281" s="210" t="s">
        <v>126</v>
      </c>
      <c r="H281" s="211">
        <v>59.593000000000004</v>
      </c>
      <c r="I281" s="212"/>
      <c r="J281" s="213">
        <f>ROUND(I281*H281,2)</f>
        <v>0</v>
      </c>
      <c r="K281" s="209" t="s">
        <v>127</v>
      </c>
      <c r="L281" s="46"/>
      <c r="M281" s="214" t="s">
        <v>19</v>
      </c>
      <c r="N281" s="215" t="s">
        <v>41</v>
      </c>
      <c r="O281" s="86"/>
      <c r="P281" s="216">
        <f>O281*H281</f>
        <v>0</v>
      </c>
      <c r="Q281" s="216">
        <v>0.0011100000000000001</v>
      </c>
      <c r="R281" s="216">
        <f>Q281*H281</f>
        <v>0.066148230000000016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128</v>
      </c>
      <c r="AT281" s="218" t="s">
        <v>123</v>
      </c>
      <c r="AU281" s="218" t="s">
        <v>80</v>
      </c>
      <c r="AY281" s="19" t="s">
        <v>121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78</v>
      </c>
      <c r="BK281" s="219">
        <f>ROUND(I281*H281,2)</f>
        <v>0</v>
      </c>
      <c r="BL281" s="19" t="s">
        <v>128</v>
      </c>
      <c r="BM281" s="218" t="s">
        <v>420</v>
      </c>
    </row>
    <row r="282" s="2" customFormat="1">
      <c r="A282" s="40"/>
      <c r="B282" s="41"/>
      <c r="C282" s="42"/>
      <c r="D282" s="220" t="s">
        <v>130</v>
      </c>
      <c r="E282" s="42"/>
      <c r="F282" s="221" t="s">
        <v>421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130</v>
      </c>
      <c r="AU282" s="19" t="s">
        <v>80</v>
      </c>
    </row>
    <row r="283" s="2" customFormat="1">
      <c r="A283" s="40"/>
      <c r="B283" s="41"/>
      <c r="C283" s="42"/>
      <c r="D283" s="227" t="s">
        <v>213</v>
      </c>
      <c r="E283" s="42"/>
      <c r="F283" s="268" t="s">
        <v>422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213</v>
      </c>
      <c r="AU283" s="19" t="s">
        <v>80</v>
      </c>
    </row>
    <row r="284" s="13" customFormat="1">
      <c r="A284" s="13"/>
      <c r="B284" s="225"/>
      <c r="C284" s="226"/>
      <c r="D284" s="227" t="s">
        <v>132</v>
      </c>
      <c r="E284" s="228" t="s">
        <v>19</v>
      </c>
      <c r="F284" s="229" t="s">
        <v>423</v>
      </c>
      <c r="G284" s="226"/>
      <c r="H284" s="230">
        <v>22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132</v>
      </c>
      <c r="AU284" s="236" t="s">
        <v>80</v>
      </c>
      <c r="AV284" s="13" t="s">
        <v>80</v>
      </c>
      <c r="AW284" s="13" t="s">
        <v>32</v>
      </c>
      <c r="AX284" s="13" t="s">
        <v>70</v>
      </c>
      <c r="AY284" s="236" t="s">
        <v>121</v>
      </c>
    </row>
    <row r="285" s="13" customFormat="1">
      <c r="A285" s="13"/>
      <c r="B285" s="225"/>
      <c r="C285" s="226"/>
      <c r="D285" s="227" t="s">
        <v>132</v>
      </c>
      <c r="E285" s="228" t="s">
        <v>19</v>
      </c>
      <c r="F285" s="229" t="s">
        <v>424</v>
      </c>
      <c r="G285" s="226"/>
      <c r="H285" s="230">
        <v>4.5499999999999998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132</v>
      </c>
      <c r="AU285" s="236" t="s">
        <v>80</v>
      </c>
      <c r="AV285" s="13" t="s">
        <v>80</v>
      </c>
      <c r="AW285" s="13" t="s">
        <v>32</v>
      </c>
      <c r="AX285" s="13" t="s">
        <v>70</v>
      </c>
      <c r="AY285" s="236" t="s">
        <v>121</v>
      </c>
    </row>
    <row r="286" s="13" customFormat="1">
      <c r="A286" s="13"/>
      <c r="B286" s="225"/>
      <c r="C286" s="226"/>
      <c r="D286" s="227" t="s">
        <v>132</v>
      </c>
      <c r="E286" s="228" t="s">
        <v>19</v>
      </c>
      <c r="F286" s="229" t="s">
        <v>425</v>
      </c>
      <c r="G286" s="226"/>
      <c r="H286" s="230">
        <v>2.5630000000000002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132</v>
      </c>
      <c r="AU286" s="236" t="s">
        <v>80</v>
      </c>
      <c r="AV286" s="13" t="s">
        <v>80</v>
      </c>
      <c r="AW286" s="13" t="s">
        <v>32</v>
      </c>
      <c r="AX286" s="13" t="s">
        <v>70</v>
      </c>
      <c r="AY286" s="236" t="s">
        <v>121</v>
      </c>
    </row>
    <row r="287" s="13" customFormat="1">
      <c r="A287" s="13"/>
      <c r="B287" s="225"/>
      <c r="C287" s="226"/>
      <c r="D287" s="227" t="s">
        <v>132</v>
      </c>
      <c r="E287" s="228" t="s">
        <v>19</v>
      </c>
      <c r="F287" s="229" t="s">
        <v>426</v>
      </c>
      <c r="G287" s="226"/>
      <c r="H287" s="230">
        <v>7.2000000000000002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132</v>
      </c>
      <c r="AU287" s="236" t="s">
        <v>80</v>
      </c>
      <c r="AV287" s="13" t="s">
        <v>80</v>
      </c>
      <c r="AW287" s="13" t="s">
        <v>32</v>
      </c>
      <c r="AX287" s="13" t="s">
        <v>70</v>
      </c>
      <c r="AY287" s="236" t="s">
        <v>121</v>
      </c>
    </row>
    <row r="288" s="13" customFormat="1">
      <c r="A288" s="13"/>
      <c r="B288" s="225"/>
      <c r="C288" s="226"/>
      <c r="D288" s="227" t="s">
        <v>132</v>
      </c>
      <c r="E288" s="228" t="s">
        <v>19</v>
      </c>
      <c r="F288" s="229" t="s">
        <v>427</v>
      </c>
      <c r="G288" s="226"/>
      <c r="H288" s="230">
        <v>17.199999999999999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132</v>
      </c>
      <c r="AU288" s="236" t="s">
        <v>80</v>
      </c>
      <c r="AV288" s="13" t="s">
        <v>80</v>
      </c>
      <c r="AW288" s="13" t="s">
        <v>32</v>
      </c>
      <c r="AX288" s="13" t="s">
        <v>70</v>
      </c>
      <c r="AY288" s="236" t="s">
        <v>121</v>
      </c>
    </row>
    <row r="289" s="13" customFormat="1">
      <c r="A289" s="13"/>
      <c r="B289" s="225"/>
      <c r="C289" s="226"/>
      <c r="D289" s="227" t="s">
        <v>132</v>
      </c>
      <c r="E289" s="228" t="s">
        <v>19</v>
      </c>
      <c r="F289" s="229" t="s">
        <v>428</v>
      </c>
      <c r="G289" s="226"/>
      <c r="H289" s="230">
        <v>6.0800000000000001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132</v>
      </c>
      <c r="AU289" s="236" t="s">
        <v>80</v>
      </c>
      <c r="AV289" s="13" t="s">
        <v>80</v>
      </c>
      <c r="AW289" s="13" t="s">
        <v>32</v>
      </c>
      <c r="AX289" s="13" t="s">
        <v>70</v>
      </c>
      <c r="AY289" s="236" t="s">
        <v>121</v>
      </c>
    </row>
    <row r="290" s="14" customFormat="1">
      <c r="A290" s="14"/>
      <c r="B290" s="237"/>
      <c r="C290" s="238"/>
      <c r="D290" s="227" t="s">
        <v>132</v>
      </c>
      <c r="E290" s="239" t="s">
        <v>19</v>
      </c>
      <c r="F290" s="240" t="s">
        <v>134</v>
      </c>
      <c r="G290" s="238"/>
      <c r="H290" s="241">
        <v>59.593000000000004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132</v>
      </c>
      <c r="AU290" s="247" t="s">
        <v>80</v>
      </c>
      <c r="AV290" s="14" t="s">
        <v>128</v>
      </c>
      <c r="AW290" s="14" t="s">
        <v>32</v>
      </c>
      <c r="AX290" s="14" t="s">
        <v>78</v>
      </c>
      <c r="AY290" s="247" t="s">
        <v>121</v>
      </c>
    </row>
    <row r="291" s="2" customFormat="1" ht="24.15" customHeight="1">
      <c r="A291" s="40"/>
      <c r="B291" s="41"/>
      <c r="C291" s="207" t="s">
        <v>429</v>
      </c>
      <c r="D291" s="207" t="s">
        <v>123</v>
      </c>
      <c r="E291" s="208" t="s">
        <v>430</v>
      </c>
      <c r="F291" s="209" t="s">
        <v>431</v>
      </c>
      <c r="G291" s="210" t="s">
        <v>432</v>
      </c>
      <c r="H291" s="211">
        <v>1957.8</v>
      </c>
      <c r="I291" s="212"/>
      <c r="J291" s="213">
        <f>ROUND(I291*H291,2)</f>
        <v>0</v>
      </c>
      <c r="K291" s="209" t="s">
        <v>127</v>
      </c>
      <c r="L291" s="46"/>
      <c r="M291" s="214" t="s">
        <v>19</v>
      </c>
      <c r="N291" s="215" t="s">
        <v>41</v>
      </c>
      <c r="O291" s="86"/>
      <c r="P291" s="216">
        <f>O291*H291</f>
        <v>0</v>
      </c>
      <c r="Q291" s="216">
        <v>0.00013999999999999999</v>
      </c>
      <c r="R291" s="216">
        <f>Q291*H291</f>
        <v>0.27409199999999995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128</v>
      </c>
      <c r="AT291" s="218" t="s">
        <v>123</v>
      </c>
      <c r="AU291" s="218" t="s">
        <v>80</v>
      </c>
      <c r="AY291" s="19" t="s">
        <v>121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78</v>
      </c>
      <c r="BK291" s="219">
        <f>ROUND(I291*H291,2)</f>
        <v>0</v>
      </c>
      <c r="BL291" s="19" t="s">
        <v>128</v>
      </c>
      <c r="BM291" s="218" t="s">
        <v>433</v>
      </c>
    </row>
    <row r="292" s="2" customFormat="1">
      <c r="A292" s="40"/>
      <c r="B292" s="41"/>
      <c r="C292" s="42"/>
      <c r="D292" s="220" t="s">
        <v>130</v>
      </c>
      <c r="E292" s="42"/>
      <c r="F292" s="221" t="s">
        <v>434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130</v>
      </c>
      <c r="AU292" s="19" t="s">
        <v>80</v>
      </c>
    </row>
    <row r="293" s="13" customFormat="1">
      <c r="A293" s="13"/>
      <c r="B293" s="225"/>
      <c r="C293" s="226"/>
      <c r="D293" s="227" t="s">
        <v>132</v>
      </c>
      <c r="E293" s="228" t="s">
        <v>19</v>
      </c>
      <c r="F293" s="229" t="s">
        <v>435</v>
      </c>
      <c r="G293" s="226"/>
      <c r="H293" s="230">
        <v>785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132</v>
      </c>
      <c r="AU293" s="236" t="s">
        <v>80</v>
      </c>
      <c r="AV293" s="13" t="s">
        <v>80</v>
      </c>
      <c r="AW293" s="13" t="s">
        <v>32</v>
      </c>
      <c r="AX293" s="13" t="s">
        <v>70</v>
      </c>
      <c r="AY293" s="236" t="s">
        <v>121</v>
      </c>
    </row>
    <row r="294" s="13" customFormat="1">
      <c r="A294" s="13"/>
      <c r="B294" s="225"/>
      <c r="C294" s="226"/>
      <c r="D294" s="227" t="s">
        <v>132</v>
      </c>
      <c r="E294" s="228" t="s">
        <v>19</v>
      </c>
      <c r="F294" s="229" t="s">
        <v>436</v>
      </c>
      <c r="G294" s="226"/>
      <c r="H294" s="230">
        <v>27.5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132</v>
      </c>
      <c r="AU294" s="236" t="s">
        <v>80</v>
      </c>
      <c r="AV294" s="13" t="s">
        <v>80</v>
      </c>
      <c r="AW294" s="13" t="s">
        <v>32</v>
      </c>
      <c r="AX294" s="13" t="s">
        <v>70</v>
      </c>
      <c r="AY294" s="236" t="s">
        <v>121</v>
      </c>
    </row>
    <row r="295" s="13" customFormat="1">
      <c r="A295" s="13"/>
      <c r="B295" s="225"/>
      <c r="C295" s="226"/>
      <c r="D295" s="227" t="s">
        <v>132</v>
      </c>
      <c r="E295" s="228" t="s">
        <v>19</v>
      </c>
      <c r="F295" s="229" t="s">
        <v>437</v>
      </c>
      <c r="G295" s="226"/>
      <c r="H295" s="230">
        <v>192.5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132</v>
      </c>
      <c r="AU295" s="236" t="s">
        <v>80</v>
      </c>
      <c r="AV295" s="13" t="s">
        <v>80</v>
      </c>
      <c r="AW295" s="13" t="s">
        <v>32</v>
      </c>
      <c r="AX295" s="13" t="s">
        <v>70</v>
      </c>
      <c r="AY295" s="236" t="s">
        <v>121</v>
      </c>
    </row>
    <row r="296" s="13" customFormat="1">
      <c r="A296" s="13"/>
      <c r="B296" s="225"/>
      <c r="C296" s="226"/>
      <c r="D296" s="227" t="s">
        <v>132</v>
      </c>
      <c r="E296" s="228" t="s">
        <v>19</v>
      </c>
      <c r="F296" s="229" t="s">
        <v>438</v>
      </c>
      <c r="G296" s="226"/>
      <c r="H296" s="230">
        <v>720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132</v>
      </c>
      <c r="AU296" s="236" t="s">
        <v>80</v>
      </c>
      <c r="AV296" s="13" t="s">
        <v>80</v>
      </c>
      <c r="AW296" s="13" t="s">
        <v>32</v>
      </c>
      <c r="AX296" s="13" t="s">
        <v>70</v>
      </c>
      <c r="AY296" s="236" t="s">
        <v>121</v>
      </c>
    </row>
    <row r="297" s="13" customFormat="1">
      <c r="A297" s="13"/>
      <c r="B297" s="225"/>
      <c r="C297" s="226"/>
      <c r="D297" s="227" t="s">
        <v>132</v>
      </c>
      <c r="E297" s="228" t="s">
        <v>19</v>
      </c>
      <c r="F297" s="229" t="s">
        <v>439</v>
      </c>
      <c r="G297" s="226"/>
      <c r="H297" s="230">
        <v>172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132</v>
      </c>
      <c r="AU297" s="236" t="s">
        <v>80</v>
      </c>
      <c r="AV297" s="13" t="s">
        <v>80</v>
      </c>
      <c r="AW297" s="13" t="s">
        <v>32</v>
      </c>
      <c r="AX297" s="13" t="s">
        <v>70</v>
      </c>
      <c r="AY297" s="236" t="s">
        <v>121</v>
      </c>
    </row>
    <row r="298" s="13" customFormat="1">
      <c r="A298" s="13"/>
      <c r="B298" s="225"/>
      <c r="C298" s="226"/>
      <c r="D298" s="227" t="s">
        <v>132</v>
      </c>
      <c r="E298" s="228" t="s">
        <v>19</v>
      </c>
      <c r="F298" s="229" t="s">
        <v>440</v>
      </c>
      <c r="G298" s="226"/>
      <c r="H298" s="230">
        <v>60.799999999999997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132</v>
      </c>
      <c r="AU298" s="236" t="s">
        <v>80</v>
      </c>
      <c r="AV298" s="13" t="s">
        <v>80</v>
      </c>
      <c r="AW298" s="13" t="s">
        <v>32</v>
      </c>
      <c r="AX298" s="13" t="s">
        <v>70</v>
      </c>
      <c r="AY298" s="236" t="s">
        <v>121</v>
      </c>
    </row>
    <row r="299" s="14" customFormat="1">
      <c r="A299" s="14"/>
      <c r="B299" s="237"/>
      <c r="C299" s="238"/>
      <c r="D299" s="227" t="s">
        <v>132</v>
      </c>
      <c r="E299" s="239" t="s">
        <v>19</v>
      </c>
      <c r="F299" s="240" t="s">
        <v>134</v>
      </c>
      <c r="G299" s="238"/>
      <c r="H299" s="241">
        <v>1957.8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132</v>
      </c>
      <c r="AU299" s="247" t="s">
        <v>80</v>
      </c>
      <c r="AV299" s="14" t="s">
        <v>128</v>
      </c>
      <c r="AW299" s="14" t="s">
        <v>32</v>
      </c>
      <c r="AX299" s="14" t="s">
        <v>78</v>
      </c>
      <c r="AY299" s="247" t="s">
        <v>121</v>
      </c>
    </row>
    <row r="300" s="2" customFormat="1" ht="16.5" customHeight="1">
      <c r="A300" s="40"/>
      <c r="B300" s="41"/>
      <c r="C300" s="207" t="s">
        <v>441</v>
      </c>
      <c r="D300" s="207" t="s">
        <v>123</v>
      </c>
      <c r="E300" s="208" t="s">
        <v>442</v>
      </c>
      <c r="F300" s="209" t="s">
        <v>443</v>
      </c>
      <c r="G300" s="210" t="s">
        <v>19</v>
      </c>
      <c r="H300" s="211">
        <v>30</v>
      </c>
      <c r="I300" s="212"/>
      <c r="J300" s="213">
        <f>ROUND(I300*H300,2)</f>
        <v>0</v>
      </c>
      <c r="K300" s="209" t="s">
        <v>211</v>
      </c>
      <c r="L300" s="46"/>
      <c r="M300" s="214" t="s">
        <v>19</v>
      </c>
      <c r="N300" s="215" t="s">
        <v>41</v>
      </c>
      <c r="O300" s="86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128</v>
      </c>
      <c r="AT300" s="218" t="s">
        <v>123</v>
      </c>
      <c r="AU300" s="218" t="s">
        <v>80</v>
      </c>
      <c r="AY300" s="19" t="s">
        <v>121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78</v>
      </c>
      <c r="BK300" s="219">
        <f>ROUND(I300*H300,2)</f>
        <v>0</v>
      </c>
      <c r="BL300" s="19" t="s">
        <v>128</v>
      </c>
      <c r="BM300" s="218" t="s">
        <v>444</v>
      </c>
    </row>
    <row r="301" s="12" customFormat="1" ht="22.8" customHeight="1">
      <c r="A301" s="12"/>
      <c r="B301" s="191"/>
      <c r="C301" s="192"/>
      <c r="D301" s="193" t="s">
        <v>69</v>
      </c>
      <c r="E301" s="205" t="s">
        <v>165</v>
      </c>
      <c r="F301" s="205" t="s">
        <v>445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SUM(P302:P305)</f>
        <v>0</v>
      </c>
      <c r="Q301" s="199"/>
      <c r="R301" s="200">
        <f>SUM(R302:R305)</f>
        <v>0.027300000000000001</v>
      </c>
      <c r="S301" s="199"/>
      <c r="T301" s="201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2" t="s">
        <v>78</v>
      </c>
      <c r="AT301" s="203" t="s">
        <v>69</v>
      </c>
      <c r="AU301" s="203" t="s">
        <v>78</v>
      </c>
      <c r="AY301" s="202" t="s">
        <v>121</v>
      </c>
      <c r="BK301" s="204">
        <f>SUM(BK302:BK305)</f>
        <v>0</v>
      </c>
    </row>
    <row r="302" s="2" customFormat="1" ht="37.8" customHeight="1">
      <c r="A302" s="40"/>
      <c r="B302" s="41"/>
      <c r="C302" s="207" t="s">
        <v>446</v>
      </c>
      <c r="D302" s="207" t="s">
        <v>123</v>
      </c>
      <c r="E302" s="208" t="s">
        <v>447</v>
      </c>
      <c r="F302" s="209" t="s">
        <v>448</v>
      </c>
      <c r="G302" s="210" t="s">
        <v>137</v>
      </c>
      <c r="H302" s="211">
        <v>1</v>
      </c>
      <c r="I302" s="212"/>
      <c r="J302" s="213">
        <f>ROUND(I302*H302,2)</f>
        <v>0</v>
      </c>
      <c r="K302" s="209" t="s">
        <v>449</v>
      </c>
      <c r="L302" s="46"/>
      <c r="M302" s="214" t="s">
        <v>19</v>
      </c>
      <c r="N302" s="215" t="s">
        <v>41</v>
      </c>
      <c r="O302" s="86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8" t="s">
        <v>128</v>
      </c>
      <c r="AT302" s="218" t="s">
        <v>123</v>
      </c>
      <c r="AU302" s="218" t="s">
        <v>80</v>
      </c>
      <c r="AY302" s="19" t="s">
        <v>121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9" t="s">
        <v>78</v>
      </c>
      <c r="BK302" s="219">
        <f>ROUND(I302*H302,2)</f>
        <v>0</v>
      </c>
      <c r="BL302" s="19" t="s">
        <v>128</v>
      </c>
      <c r="BM302" s="218" t="s">
        <v>450</v>
      </c>
    </row>
    <row r="303" s="2" customFormat="1">
      <c r="A303" s="40"/>
      <c r="B303" s="41"/>
      <c r="C303" s="42"/>
      <c r="D303" s="220" t="s">
        <v>130</v>
      </c>
      <c r="E303" s="42"/>
      <c r="F303" s="221" t="s">
        <v>451</v>
      </c>
      <c r="G303" s="42"/>
      <c r="H303" s="42"/>
      <c r="I303" s="222"/>
      <c r="J303" s="42"/>
      <c r="K303" s="42"/>
      <c r="L303" s="46"/>
      <c r="M303" s="223"/>
      <c r="N303" s="224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130</v>
      </c>
      <c r="AU303" s="19" t="s">
        <v>80</v>
      </c>
    </row>
    <row r="304" s="13" customFormat="1">
      <c r="A304" s="13"/>
      <c r="B304" s="225"/>
      <c r="C304" s="226"/>
      <c r="D304" s="227" t="s">
        <v>132</v>
      </c>
      <c r="E304" s="228" t="s">
        <v>19</v>
      </c>
      <c r="F304" s="229" t="s">
        <v>452</v>
      </c>
      <c r="G304" s="226"/>
      <c r="H304" s="230">
        <v>1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132</v>
      </c>
      <c r="AU304" s="236" t="s">
        <v>80</v>
      </c>
      <c r="AV304" s="13" t="s">
        <v>80</v>
      </c>
      <c r="AW304" s="13" t="s">
        <v>32</v>
      </c>
      <c r="AX304" s="13" t="s">
        <v>78</v>
      </c>
      <c r="AY304" s="236" t="s">
        <v>121</v>
      </c>
    </row>
    <row r="305" s="2" customFormat="1" ht="24.15" customHeight="1">
      <c r="A305" s="40"/>
      <c r="B305" s="41"/>
      <c r="C305" s="258" t="s">
        <v>453</v>
      </c>
      <c r="D305" s="258" t="s">
        <v>203</v>
      </c>
      <c r="E305" s="259" t="s">
        <v>454</v>
      </c>
      <c r="F305" s="260" t="s">
        <v>455</v>
      </c>
      <c r="G305" s="261" t="s">
        <v>137</v>
      </c>
      <c r="H305" s="262">
        <v>1</v>
      </c>
      <c r="I305" s="263"/>
      <c r="J305" s="264">
        <f>ROUND(I305*H305,2)</f>
        <v>0</v>
      </c>
      <c r="K305" s="260" t="s">
        <v>127</v>
      </c>
      <c r="L305" s="265"/>
      <c r="M305" s="266" t="s">
        <v>19</v>
      </c>
      <c r="N305" s="267" t="s">
        <v>41</v>
      </c>
      <c r="O305" s="86"/>
      <c r="P305" s="216">
        <f>O305*H305</f>
        <v>0</v>
      </c>
      <c r="Q305" s="216">
        <v>0.027300000000000001</v>
      </c>
      <c r="R305" s="216">
        <f>Q305*H305</f>
        <v>0.027300000000000001</v>
      </c>
      <c r="S305" s="216">
        <v>0</v>
      </c>
      <c r="T305" s="21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8" t="s">
        <v>165</v>
      </c>
      <c r="AT305" s="218" t="s">
        <v>203</v>
      </c>
      <c r="AU305" s="218" t="s">
        <v>80</v>
      </c>
      <c r="AY305" s="19" t="s">
        <v>121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78</v>
      </c>
      <c r="BK305" s="219">
        <f>ROUND(I305*H305,2)</f>
        <v>0</v>
      </c>
      <c r="BL305" s="19" t="s">
        <v>128</v>
      </c>
      <c r="BM305" s="218" t="s">
        <v>456</v>
      </c>
    </row>
    <row r="306" s="12" customFormat="1" ht="22.8" customHeight="1">
      <c r="A306" s="12"/>
      <c r="B306" s="191"/>
      <c r="C306" s="192"/>
      <c r="D306" s="193" t="s">
        <v>69</v>
      </c>
      <c r="E306" s="205" t="s">
        <v>170</v>
      </c>
      <c r="F306" s="205" t="s">
        <v>457</v>
      </c>
      <c r="G306" s="192"/>
      <c r="H306" s="192"/>
      <c r="I306" s="195"/>
      <c r="J306" s="206">
        <f>BK306</f>
        <v>0</v>
      </c>
      <c r="K306" s="192"/>
      <c r="L306" s="197"/>
      <c r="M306" s="198"/>
      <c r="N306" s="199"/>
      <c r="O306" s="199"/>
      <c r="P306" s="200">
        <f>SUM(P307:P335)</f>
        <v>0</v>
      </c>
      <c r="Q306" s="199"/>
      <c r="R306" s="200">
        <f>SUM(R307:R335)</f>
        <v>4.5164999999999997</v>
      </c>
      <c r="S306" s="199"/>
      <c r="T306" s="201">
        <f>SUM(T307:T335)</f>
        <v>5.8388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2" t="s">
        <v>78</v>
      </c>
      <c r="AT306" s="203" t="s">
        <v>69</v>
      </c>
      <c r="AU306" s="203" t="s">
        <v>78</v>
      </c>
      <c r="AY306" s="202" t="s">
        <v>121</v>
      </c>
      <c r="BK306" s="204">
        <f>SUM(BK307:BK335)</f>
        <v>0</v>
      </c>
    </row>
    <row r="307" s="2" customFormat="1" ht="49.05" customHeight="1">
      <c r="A307" s="40"/>
      <c r="B307" s="41"/>
      <c r="C307" s="207" t="s">
        <v>458</v>
      </c>
      <c r="D307" s="207" t="s">
        <v>123</v>
      </c>
      <c r="E307" s="208" t="s">
        <v>459</v>
      </c>
      <c r="F307" s="209" t="s">
        <v>460</v>
      </c>
      <c r="G307" s="210" t="s">
        <v>173</v>
      </c>
      <c r="H307" s="211">
        <v>15</v>
      </c>
      <c r="I307" s="212"/>
      <c r="J307" s="213">
        <f>ROUND(I307*H307,2)</f>
        <v>0</v>
      </c>
      <c r="K307" s="209" t="s">
        <v>127</v>
      </c>
      <c r="L307" s="46"/>
      <c r="M307" s="214" t="s">
        <v>19</v>
      </c>
      <c r="N307" s="215" t="s">
        <v>41</v>
      </c>
      <c r="O307" s="86"/>
      <c r="P307" s="216">
        <f>O307*H307</f>
        <v>0</v>
      </c>
      <c r="Q307" s="216">
        <v>0.2195</v>
      </c>
      <c r="R307" s="216">
        <f>Q307*H307</f>
        <v>3.2925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128</v>
      </c>
      <c r="AT307" s="218" t="s">
        <v>123</v>
      </c>
      <c r="AU307" s="218" t="s">
        <v>80</v>
      </c>
      <c r="AY307" s="19" t="s">
        <v>121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78</v>
      </c>
      <c r="BK307" s="219">
        <f>ROUND(I307*H307,2)</f>
        <v>0</v>
      </c>
      <c r="BL307" s="19" t="s">
        <v>128</v>
      </c>
      <c r="BM307" s="218" t="s">
        <v>461</v>
      </c>
    </row>
    <row r="308" s="2" customFormat="1">
      <c r="A308" s="40"/>
      <c r="B308" s="41"/>
      <c r="C308" s="42"/>
      <c r="D308" s="220" t="s">
        <v>130</v>
      </c>
      <c r="E308" s="42"/>
      <c r="F308" s="221" t="s">
        <v>462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130</v>
      </c>
      <c r="AU308" s="19" t="s">
        <v>80</v>
      </c>
    </row>
    <row r="309" s="13" customFormat="1">
      <c r="A309" s="13"/>
      <c r="B309" s="225"/>
      <c r="C309" s="226"/>
      <c r="D309" s="227" t="s">
        <v>132</v>
      </c>
      <c r="E309" s="228" t="s">
        <v>19</v>
      </c>
      <c r="F309" s="229" t="s">
        <v>176</v>
      </c>
      <c r="G309" s="226"/>
      <c r="H309" s="230">
        <v>15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132</v>
      </c>
      <c r="AU309" s="236" t="s">
        <v>80</v>
      </c>
      <c r="AV309" s="13" t="s">
        <v>80</v>
      </c>
      <c r="AW309" s="13" t="s">
        <v>32</v>
      </c>
      <c r="AX309" s="13" t="s">
        <v>78</v>
      </c>
      <c r="AY309" s="236" t="s">
        <v>121</v>
      </c>
    </row>
    <row r="310" s="2" customFormat="1" ht="16.5" customHeight="1">
      <c r="A310" s="40"/>
      <c r="B310" s="41"/>
      <c r="C310" s="258" t="s">
        <v>463</v>
      </c>
      <c r="D310" s="258" t="s">
        <v>203</v>
      </c>
      <c r="E310" s="259" t="s">
        <v>464</v>
      </c>
      <c r="F310" s="260" t="s">
        <v>465</v>
      </c>
      <c r="G310" s="261" t="s">
        <v>173</v>
      </c>
      <c r="H310" s="262">
        <v>15.300000000000001</v>
      </c>
      <c r="I310" s="263"/>
      <c r="J310" s="264">
        <f>ROUND(I310*H310,2)</f>
        <v>0</v>
      </c>
      <c r="K310" s="260" t="s">
        <v>127</v>
      </c>
      <c r="L310" s="265"/>
      <c r="M310" s="266" t="s">
        <v>19</v>
      </c>
      <c r="N310" s="267" t="s">
        <v>41</v>
      </c>
      <c r="O310" s="86"/>
      <c r="P310" s="216">
        <f>O310*H310</f>
        <v>0</v>
      </c>
      <c r="Q310" s="216">
        <v>0.080000000000000002</v>
      </c>
      <c r="R310" s="216">
        <f>Q310*H310</f>
        <v>1.224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165</v>
      </c>
      <c r="AT310" s="218" t="s">
        <v>203</v>
      </c>
      <c r="AU310" s="218" t="s">
        <v>80</v>
      </c>
      <c r="AY310" s="19" t="s">
        <v>121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78</v>
      </c>
      <c r="BK310" s="219">
        <f>ROUND(I310*H310,2)</f>
        <v>0</v>
      </c>
      <c r="BL310" s="19" t="s">
        <v>128</v>
      </c>
      <c r="BM310" s="218" t="s">
        <v>466</v>
      </c>
    </row>
    <row r="311" s="13" customFormat="1">
      <c r="A311" s="13"/>
      <c r="B311" s="225"/>
      <c r="C311" s="226"/>
      <c r="D311" s="227" t="s">
        <v>132</v>
      </c>
      <c r="E311" s="226"/>
      <c r="F311" s="229" t="s">
        <v>467</v>
      </c>
      <c r="G311" s="226"/>
      <c r="H311" s="230">
        <v>15.300000000000001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132</v>
      </c>
      <c r="AU311" s="236" t="s">
        <v>80</v>
      </c>
      <c r="AV311" s="13" t="s">
        <v>80</v>
      </c>
      <c r="AW311" s="13" t="s">
        <v>4</v>
      </c>
      <c r="AX311" s="13" t="s">
        <v>78</v>
      </c>
      <c r="AY311" s="236" t="s">
        <v>121</v>
      </c>
    </row>
    <row r="312" s="2" customFormat="1" ht="24.15" customHeight="1">
      <c r="A312" s="40"/>
      <c r="B312" s="41"/>
      <c r="C312" s="207" t="s">
        <v>468</v>
      </c>
      <c r="D312" s="207" t="s">
        <v>123</v>
      </c>
      <c r="E312" s="208" t="s">
        <v>469</v>
      </c>
      <c r="F312" s="209" t="s">
        <v>470</v>
      </c>
      <c r="G312" s="210" t="s">
        <v>126</v>
      </c>
      <c r="H312" s="211">
        <v>60</v>
      </c>
      <c r="I312" s="212"/>
      <c r="J312" s="213">
        <f>ROUND(I312*H312,2)</f>
        <v>0</v>
      </c>
      <c r="K312" s="209" t="s">
        <v>127</v>
      </c>
      <c r="L312" s="46"/>
      <c r="M312" s="214" t="s">
        <v>19</v>
      </c>
      <c r="N312" s="215" t="s">
        <v>41</v>
      </c>
      <c r="O312" s="86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128</v>
      </c>
      <c r="AT312" s="218" t="s">
        <v>123</v>
      </c>
      <c r="AU312" s="218" t="s">
        <v>80</v>
      </c>
      <c r="AY312" s="19" t="s">
        <v>121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78</v>
      </c>
      <c r="BK312" s="219">
        <f>ROUND(I312*H312,2)</f>
        <v>0</v>
      </c>
      <c r="BL312" s="19" t="s">
        <v>128</v>
      </c>
      <c r="BM312" s="218" t="s">
        <v>471</v>
      </c>
    </row>
    <row r="313" s="2" customFormat="1">
      <c r="A313" s="40"/>
      <c r="B313" s="41"/>
      <c r="C313" s="42"/>
      <c r="D313" s="220" t="s">
        <v>130</v>
      </c>
      <c r="E313" s="42"/>
      <c r="F313" s="221" t="s">
        <v>472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130</v>
      </c>
      <c r="AU313" s="19" t="s">
        <v>80</v>
      </c>
    </row>
    <row r="314" s="13" customFormat="1">
      <c r="A314" s="13"/>
      <c r="B314" s="225"/>
      <c r="C314" s="226"/>
      <c r="D314" s="227" t="s">
        <v>132</v>
      </c>
      <c r="E314" s="228" t="s">
        <v>19</v>
      </c>
      <c r="F314" s="229" t="s">
        <v>473</v>
      </c>
      <c r="G314" s="226"/>
      <c r="H314" s="230">
        <v>60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132</v>
      </c>
      <c r="AU314" s="236" t="s">
        <v>80</v>
      </c>
      <c r="AV314" s="13" t="s">
        <v>80</v>
      </c>
      <c r="AW314" s="13" t="s">
        <v>32</v>
      </c>
      <c r="AX314" s="13" t="s">
        <v>78</v>
      </c>
      <c r="AY314" s="236" t="s">
        <v>121</v>
      </c>
    </row>
    <row r="315" s="2" customFormat="1" ht="24.15" customHeight="1">
      <c r="A315" s="40"/>
      <c r="B315" s="41"/>
      <c r="C315" s="258" t="s">
        <v>474</v>
      </c>
      <c r="D315" s="258" t="s">
        <v>203</v>
      </c>
      <c r="E315" s="259" t="s">
        <v>475</v>
      </c>
      <c r="F315" s="260" t="s">
        <v>476</v>
      </c>
      <c r="G315" s="261" t="s">
        <v>19</v>
      </c>
      <c r="H315" s="262">
        <v>69</v>
      </c>
      <c r="I315" s="263"/>
      <c r="J315" s="264">
        <f>ROUND(I315*H315,2)</f>
        <v>0</v>
      </c>
      <c r="K315" s="260" t="s">
        <v>211</v>
      </c>
      <c r="L315" s="265"/>
      <c r="M315" s="266" t="s">
        <v>19</v>
      </c>
      <c r="N315" s="267" t="s">
        <v>41</v>
      </c>
      <c r="O315" s="86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165</v>
      </c>
      <c r="AT315" s="218" t="s">
        <v>203</v>
      </c>
      <c r="AU315" s="218" t="s">
        <v>80</v>
      </c>
      <c r="AY315" s="19" t="s">
        <v>121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78</v>
      </c>
      <c r="BK315" s="219">
        <f>ROUND(I315*H315,2)</f>
        <v>0</v>
      </c>
      <c r="BL315" s="19" t="s">
        <v>128</v>
      </c>
      <c r="BM315" s="218" t="s">
        <v>477</v>
      </c>
    </row>
    <row r="316" s="13" customFormat="1">
      <c r="A316" s="13"/>
      <c r="B316" s="225"/>
      <c r="C316" s="226"/>
      <c r="D316" s="227" t="s">
        <v>132</v>
      </c>
      <c r="E316" s="226"/>
      <c r="F316" s="229" t="s">
        <v>478</v>
      </c>
      <c r="G316" s="226"/>
      <c r="H316" s="230">
        <v>69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132</v>
      </c>
      <c r="AU316" s="236" t="s">
        <v>80</v>
      </c>
      <c r="AV316" s="13" t="s">
        <v>80</v>
      </c>
      <c r="AW316" s="13" t="s">
        <v>4</v>
      </c>
      <c r="AX316" s="13" t="s">
        <v>78</v>
      </c>
      <c r="AY316" s="236" t="s">
        <v>121</v>
      </c>
    </row>
    <row r="317" s="2" customFormat="1" ht="24.15" customHeight="1">
      <c r="A317" s="40"/>
      <c r="B317" s="41"/>
      <c r="C317" s="207" t="s">
        <v>479</v>
      </c>
      <c r="D317" s="207" t="s">
        <v>123</v>
      </c>
      <c r="E317" s="208" t="s">
        <v>480</v>
      </c>
      <c r="F317" s="209" t="s">
        <v>481</v>
      </c>
      <c r="G317" s="210" t="s">
        <v>126</v>
      </c>
      <c r="H317" s="211">
        <v>60</v>
      </c>
      <c r="I317" s="212"/>
      <c r="J317" s="213">
        <f>ROUND(I317*H317,2)</f>
        <v>0</v>
      </c>
      <c r="K317" s="209" t="s">
        <v>127</v>
      </c>
      <c r="L317" s="46"/>
      <c r="M317" s="214" t="s">
        <v>19</v>
      </c>
      <c r="N317" s="215" t="s">
        <v>41</v>
      </c>
      <c r="O317" s="86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8" t="s">
        <v>128</v>
      </c>
      <c r="AT317" s="218" t="s">
        <v>123</v>
      </c>
      <c r="AU317" s="218" t="s">
        <v>80</v>
      </c>
      <c r="AY317" s="19" t="s">
        <v>121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78</v>
      </c>
      <c r="BK317" s="219">
        <f>ROUND(I317*H317,2)</f>
        <v>0</v>
      </c>
      <c r="BL317" s="19" t="s">
        <v>128</v>
      </c>
      <c r="BM317" s="218" t="s">
        <v>482</v>
      </c>
    </row>
    <row r="318" s="2" customFormat="1">
      <c r="A318" s="40"/>
      <c r="B318" s="41"/>
      <c r="C318" s="42"/>
      <c r="D318" s="220" t="s">
        <v>130</v>
      </c>
      <c r="E318" s="42"/>
      <c r="F318" s="221" t="s">
        <v>483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130</v>
      </c>
      <c r="AU318" s="19" t="s">
        <v>80</v>
      </c>
    </row>
    <row r="319" s="13" customFormat="1">
      <c r="A319" s="13"/>
      <c r="B319" s="225"/>
      <c r="C319" s="226"/>
      <c r="D319" s="227" t="s">
        <v>132</v>
      </c>
      <c r="E319" s="228" t="s">
        <v>19</v>
      </c>
      <c r="F319" s="229" t="s">
        <v>484</v>
      </c>
      <c r="G319" s="226"/>
      <c r="H319" s="230">
        <v>60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132</v>
      </c>
      <c r="AU319" s="236" t="s">
        <v>80</v>
      </c>
      <c r="AV319" s="13" t="s">
        <v>80</v>
      </c>
      <c r="AW319" s="13" t="s">
        <v>32</v>
      </c>
      <c r="AX319" s="13" t="s">
        <v>78</v>
      </c>
      <c r="AY319" s="236" t="s">
        <v>121</v>
      </c>
    </row>
    <row r="320" s="2" customFormat="1" ht="37.8" customHeight="1">
      <c r="A320" s="40"/>
      <c r="B320" s="41"/>
      <c r="C320" s="207" t="s">
        <v>485</v>
      </c>
      <c r="D320" s="207" t="s">
        <v>123</v>
      </c>
      <c r="E320" s="208" t="s">
        <v>486</v>
      </c>
      <c r="F320" s="209" t="s">
        <v>487</v>
      </c>
      <c r="G320" s="210" t="s">
        <v>488</v>
      </c>
      <c r="H320" s="211">
        <v>60</v>
      </c>
      <c r="I320" s="212"/>
      <c r="J320" s="213">
        <f>ROUND(I320*H320,2)</f>
        <v>0</v>
      </c>
      <c r="K320" s="209" t="s">
        <v>127</v>
      </c>
      <c r="L320" s="46"/>
      <c r="M320" s="214" t="s">
        <v>19</v>
      </c>
      <c r="N320" s="215" t="s">
        <v>41</v>
      </c>
      <c r="O320" s="86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128</v>
      </c>
      <c r="AT320" s="218" t="s">
        <v>123</v>
      </c>
      <c r="AU320" s="218" t="s">
        <v>80</v>
      </c>
      <c r="AY320" s="19" t="s">
        <v>121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78</v>
      </c>
      <c r="BK320" s="219">
        <f>ROUND(I320*H320,2)</f>
        <v>0</v>
      </c>
      <c r="BL320" s="19" t="s">
        <v>128</v>
      </c>
      <c r="BM320" s="218" t="s">
        <v>489</v>
      </c>
    </row>
    <row r="321" s="2" customFormat="1">
      <c r="A321" s="40"/>
      <c r="B321" s="41"/>
      <c r="C321" s="42"/>
      <c r="D321" s="220" t="s">
        <v>130</v>
      </c>
      <c r="E321" s="42"/>
      <c r="F321" s="221" t="s">
        <v>490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130</v>
      </c>
      <c r="AU321" s="19" t="s">
        <v>80</v>
      </c>
    </row>
    <row r="322" s="13" customFormat="1">
      <c r="A322" s="13"/>
      <c r="B322" s="225"/>
      <c r="C322" s="226"/>
      <c r="D322" s="227" t="s">
        <v>132</v>
      </c>
      <c r="E322" s="228" t="s">
        <v>19</v>
      </c>
      <c r="F322" s="229" t="s">
        <v>491</v>
      </c>
      <c r="G322" s="226"/>
      <c r="H322" s="230">
        <v>60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132</v>
      </c>
      <c r="AU322" s="236" t="s">
        <v>80</v>
      </c>
      <c r="AV322" s="13" t="s">
        <v>80</v>
      </c>
      <c r="AW322" s="13" t="s">
        <v>32</v>
      </c>
      <c r="AX322" s="13" t="s">
        <v>78</v>
      </c>
      <c r="AY322" s="236" t="s">
        <v>121</v>
      </c>
    </row>
    <row r="323" s="2" customFormat="1" ht="78" customHeight="1">
      <c r="A323" s="40"/>
      <c r="B323" s="41"/>
      <c r="C323" s="207" t="s">
        <v>492</v>
      </c>
      <c r="D323" s="207" t="s">
        <v>123</v>
      </c>
      <c r="E323" s="208" t="s">
        <v>493</v>
      </c>
      <c r="F323" s="209" t="s">
        <v>494</v>
      </c>
      <c r="G323" s="210" t="s">
        <v>173</v>
      </c>
      <c r="H323" s="211">
        <v>12</v>
      </c>
      <c r="I323" s="212"/>
      <c r="J323" s="213">
        <f>ROUND(I323*H323,2)</f>
        <v>0</v>
      </c>
      <c r="K323" s="209" t="s">
        <v>127</v>
      </c>
      <c r="L323" s="46"/>
      <c r="M323" s="214" t="s">
        <v>19</v>
      </c>
      <c r="N323" s="215" t="s">
        <v>41</v>
      </c>
      <c r="O323" s="86"/>
      <c r="P323" s="216">
        <f>O323*H323</f>
        <v>0</v>
      </c>
      <c r="Q323" s="216">
        <v>0</v>
      </c>
      <c r="R323" s="216">
        <f>Q323*H323</f>
        <v>0</v>
      </c>
      <c r="S323" s="216">
        <v>0.035000000000000003</v>
      </c>
      <c r="T323" s="217">
        <f>S323*H323</f>
        <v>0.42000000000000004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8" t="s">
        <v>128</v>
      </c>
      <c r="AT323" s="218" t="s">
        <v>123</v>
      </c>
      <c r="AU323" s="218" t="s">
        <v>80</v>
      </c>
      <c r="AY323" s="19" t="s">
        <v>121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78</v>
      </c>
      <c r="BK323" s="219">
        <f>ROUND(I323*H323,2)</f>
        <v>0</v>
      </c>
      <c r="BL323" s="19" t="s">
        <v>128</v>
      </c>
      <c r="BM323" s="218" t="s">
        <v>495</v>
      </c>
    </row>
    <row r="324" s="2" customFormat="1">
      <c r="A324" s="40"/>
      <c r="B324" s="41"/>
      <c r="C324" s="42"/>
      <c r="D324" s="220" t="s">
        <v>130</v>
      </c>
      <c r="E324" s="42"/>
      <c r="F324" s="221" t="s">
        <v>496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130</v>
      </c>
      <c r="AU324" s="19" t="s">
        <v>80</v>
      </c>
    </row>
    <row r="325" s="13" customFormat="1">
      <c r="A325" s="13"/>
      <c r="B325" s="225"/>
      <c r="C325" s="226"/>
      <c r="D325" s="227" t="s">
        <v>132</v>
      </c>
      <c r="E325" s="228" t="s">
        <v>19</v>
      </c>
      <c r="F325" s="229" t="s">
        <v>497</v>
      </c>
      <c r="G325" s="226"/>
      <c r="H325" s="230">
        <v>12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132</v>
      </c>
      <c r="AU325" s="236" t="s">
        <v>80</v>
      </c>
      <c r="AV325" s="13" t="s">
        <v>80</v>
      </c>
      <c r="AW325" s="13" t="s">
        <v>32</v>
      </c>
      <c r="AX325" s="13" t="s">
        <v>78</v>
      </c>
      <c r="AY325" s="236" t="s">
        <v>121</v>
      </c>
    </row>
    <row r="326" s="2" customFormat="1" ht="24.15" customHeight="1">
      <c r="A326" s="40"/>
      <c r="B326" s="41"/>
      <c r="C326" s="207" t="s">
        <v>498</v>
      </c>
      <c r="D326" s="207" t="s">
        <v>123</v>
      </c>
      <c r="E326" s="208" t="s">
        <v>499</v>
      </c>
      <c r="F326" s="209" t="s">
        <v>500</v>
      </c>
      <c r="G326" s="210" t="s">
        <v>137</v>
      </c>
      <c r="H326" s="211">
        <v>16</v>
      </c>
      <c r="I326" s="212"/>
      <c r="J326" s="213">
        <f>ROUND(I326*H326,2)</f>
        <v>0</v>
      </c>
      <c r="K326" s="209" t="s">
        <v>127</v>
      </c>
      <c r="L326" s="46"/>
      <c r="M326" s="214" t="s">
        <v>19</v>
      </c>
      <c r="N326" s="215" t="s">
        <v>41</v>
      </c>
      <c r="O326" s="86"/>
      <c r="P326" s="216">
        <f>O326*H326</f>
        <v>0</v>
      </c>
      <c r="Q326" s="216">
        <v>0</v>
      </c>
      <c r="R326" s="216">
        <f>Q326*H326</f>
        <v>0</v>
      </c>
      <c r="S326" s="216">
        <v>0.02</v>
      </c>
      <c r="T326" s="217">
        <f>S326*H326</f>
        <v>0.32000000000000001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128</v>
      </c>
      <c r="AT326" s="218" t="s">
        <v>123</v>
      </c>
      <c r="AU326" s="218" t="s">
        <v>80</v>
      </c>
      <c r="AY326" s="19" t="s">
        <v>121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78</v>
      </c>
      <c r="BK326" s="219">
        <f>ROUND(I326*H326,2)</f>
        <v>0</v>
      </c>
      <c r="BL326" s="19" t="s">
        <v>128</v>
      </c>
      <c r="BM326" s="218" t="s">
        <v>501</v>
      </c>
    </row>
    <row r="327" s="2" customFormat="1">
      <c r="A327" s="40"/>
      <c r="B327" s="41"/>
      <c r="C327" s="42"/>
      <c r="D327" s="220" t="s">
        <v>130</v>
      </c>
      <c r="E327" s="42"/>
      <c r="F327" s="221" t="s">
        <v>502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130</v>
      </c>
      <c r="AU327" s="19" t="s">
        <v>80</v>
      </c>
    </row>
    <row r="328" s="15" customFormat="1">
      <c r="A328" s="15"/>
      <c r="B328" s="248"/>
      <c r="C328" s="249"/>
      <c r="D328" s="227" t="s">
        <v>132</v>
      </c>
      <c r="E328" s="250" t="s">
        <v>19</v>
      </c>
      <c r="F328" s="251" t="s">
        <v>384</v>
      </c>
      <c r="G328" s="249"/>
      <c r="H328" s="250" t="s">
        <v>19</v>
      </c>
      <c r="I328" s="252"/>
      <c r="J328" s="249"/>
      <c r="K328" s="249"/>
      <c r="L328" s="253"/>
      <c r="M328" s="254"/>
      <c r="N328" s="255"/>
      <c r="O328" s="255"/>
      <c r="P328" s="255"/>
      <c r="Q328" s="255"/>
      <c r="R328" s="255"/>
      <c r="S328" s="255"/>
      <c r="T328" s="25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7" t="s">
        <v>132</v>
      </c>
      <c r="AU328" s="257" t="s">
        <v>80</v>
      </c>
      <c r="AV328" s="15" t="s">
        <v>78</v>
      </c>
      <c r="AW328" s="15" t="s">
        <v>32</v>
      </c>
      <c r="AX328" s="15" t="s">
        <v>70</v>
      </c>
      <c r="AY328" s="257" t="s">
        <v>121</v>
      </c>
    </row>
    <row r="329" s="13" customFormat="1">
      <c r="A329" s="13"/>
      <c r="B329" s="225"/>
      <c r="C329" s="226"/>
      <c r="D329" s="227" t="s">
        <v>132</v>
      </c>
      <c r="E329" s="228" t="s">
        <v>19</v>
      </c>
      <c r="F329" s="229" t="s">
        <v>503</v>
      </c>
      <c r="G329" s="226"/>
      <c r="H329" s="230">
        <v>16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132</v>
      </c>
      <c r="AU329" s="236" t="s">
        <v>80</v>
      </c>
      <c r="AV329" s="13" t="s">
        <v>80</v>
      </c>
      <c r="AW329" s="13" t="s">
        <v>32</v>
      </c>
      <c r="AX329" s="13" t="s">
        <v>78</v>
      </c>
      <c r="AY329" s="236" t="s">
        <v>121</v>
      </c>
    </row>
    <row r="330" s="2" customFormat="1" ht="33" customHeight="1">
      <c r="A330" s="40"/>
      <c r="B330" s="41"/>
      <c r="C330" s="207" t="s">
        <v>504</v>
      </c>
      <c r="D330" s="207" t="s">
        <v>123</v>
      </c>
      <c r="E330" s="208" t="s">
        <v>505</v>
      </c>
      <c r="F330" s="209" t="s">
        <v>506</v>
      </c>
      <c r="G330" s="210" t="s">
        <v>137</v>
      </c>
      <c r="H330" s="211">
        <v>30</v>
      </c>
      <c r="I330" s="212"/>
      <c r="J330" s="213">
        <f>ROUND(I330*H330,2)</f>
        <v>0</v>
      </c>
      <c r="K330" s="209" t="s">
        <v>127</v>
      </c>
      <c r="L330" s="46"/>
      <c r="M330" s="214" t="s">
        <v>19</v>
      </c>
      <c r="N330" s="215" t="s">
        <v>41</v>
      </c>
      <c r="O330" s="86"/>
      <c r="P330" s="216">
        <f>O330*H330</f>
        <v>0</v>
      </c>
      <c r="Q330" s="216">
        <v>0</v>
      </c>
      <c r="R330" s="216">
        <f>Q330*H330</f>
        <v>0</v>
      </c>
      <c r="S330" s="216">
        <v>0.16500000000000001</v>
      </c>
      <c r="T330" s="217">
        <f>S330*H330</f>
        <v>4.9500000000000002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8" t="s">
        <v>128</v>
      </c>
      <c r="AT330" s="218" t="s">
        <v>123</v>
      </c>
      <c r="AU330" s="218" t="s">
        <v>80</v>
      </c>
      <c r="AY330" s="19" t="s">
        <v>121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78</v>
      </c>
      <c r="BK330" s="219">
        <f>ROUND(I330*H330,2)</f>
        <v>0</v>
      </c>
      <c r="BL330" s="19" t="s">
        <v>128</v>
      </c>
      <c r="BM330" s="218" t="s">
        <v>507</v>
      </c>
    </row>
    <row r="331" s="2" customFormat="1">
      <c r="A331" s="40"/>
      <c r="B331" s="41"/>
      <c r="C331" s="42"/>
      <c r="D331" s="220" t="s">
        <v>130</v>
      </c>
      <c r="E331" s="42"/>
      <c r="F331" s="221" t="s">
        <v>508</v>
      </c>
      <c r="G331" s="42"/>
      <c r="H331" s="42"/>
      <c r="I331" s="222"/>
      <c r="J331" s="42"/>
      <c r="K331" s="42"/>
      <c r="L331" s="46"/>
      <c r="M331" s="223"/>
      <c r="N331" s="224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130</v>
      </c>
      <c r="AU331" s="19" t="s">
        <v>80</v>
      </c>
    </row>
    <row r="332" s="13" customFormat="1">
      <c r="A332" s="13"/>
      <c r="B332" s="225"/>
      <c r="C332" s="226"/>
      <c r="D332" s="227" t="s">
        <v>132</v>
      </c>
      <c r="E332" s="228" t="s">
        <v>19</v>
      </c>
      <c r="F332" s="229" t="s">
        <v>509</v>
      </c>
      <c r="G332" s="226"/>
      <c r="H332" s="230">
        <v>30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132</v>
      </c>
      <c r="AU332" s="236" t="s">
        <v>80</v>
      </c>
      <c r="AV332" s="13" t="s">
        <v>80</v>
      </c>
      <c r="AW332" s="13" t="s">
        <v>32</v>
      </c>
      <c r="AX332" s="13" t="s">
        <v>78</v>
      </c>
      <c r="AY332" s="236" t="s">
        <v>121</v>
      </c>
    </row>
    <row r="333" s="2" customFormat="1" ht="24.15" customHeight="1">
      <c r="A333" s="40"/>
      <c r="B333" s="41"/>
      <c r="C333" s="207" t="s">
        <v>510</v>
      </c>
      <c r="D333" s="207" t="s">
        <v>123</v>
      </c>
      <c r="E333" s="208" t="s">
        <v>511</v>
      </c>
      <c r="F333" s="209" t="s">
        <v>512</v>
      </c>
      <c r="G333" s="210" t="s">
        <v>173</v>
      </c>
      <c r="H333" s="211">
        <v>60</v>
      </c>
      <c r="I333" s="212"/>
      <c r="J333" s="213">
        <f>ROUND(I333*H333,2)</f>
        <v>0</v>
      </c>
      <c r="K333" s="209" t="s">
        <v>127</v>
      </c>
      <c r="L333" s="46"/>
      <c r="M333" s="214" t="s">
        <v>19</v>
      </c>
      <c r="N333" s="215" t="s">
        <v>41</v>
      </c>
      <c r="O333" s="86"/>
      <c r="P333" s="216">
        <f>O333*H333</f>
        <v>0</v>
      </c>
      <c r="Q333" s="216">
        <v>0</v>
      </c>
      <c r="R333" s="216">
        <f>Q333*H333</f>
        <v>0</v>
      </c>
      <c r="S333" s="216">
        <v>0.00248</v>
      </c>
      <c r="T333" s="217">
        <f>S333*H333</f>
        <v>0.14879999999999999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8" t="s">
        <v>128</v>
      </c>
      <c r="AT333" s="218" t="s">
        <v>123</v>
      </c>
      <c r="AU333" s="218" t="s">
        <v>80</v>
      </c>
      <c r="AY333" s="19" t="s">
        <v>121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78</v>
      </c>
      <c r="BK333" s="219">
        <f>ROUND(I333*H333,2)</f>
        <v>0</v>
      </c>
      <c r="BL333" s="19" t="s">
        <v>128</v>
      </c>
      <c r="BM333" s="218" t="s">
        <v>513</v>
      </c>
    </row>
    <row r="334" s="2" customFormat="1">
      <c r="A334" s="40"/>
      <c r="B334" s="41"/>
      <c r="C334" s="42"/>
      <c r="D334" s="220" t="s">
        <v>130</v>
      </c>
      <c r="E334" s="42"/>
      <c r="F334" s="221" t="s">
        <v>514</v>
      </c>
      <c r="G334" s="42"/>
      <c r="H334" s="42"/>
      <c r="I334" s="222"/>
      <c r="J334" s="42"/>
      <c r="K334" s="42"/>
      <c r="L334" s="46"/>
      <c r="M334" s="223"/>
      <c r="N334" s="224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130</v>
      </c>
      <c r="AU334" s="19" t="s">
        <v>80</v>
      </c>
    </row>
    <row r="335" s="13" customFormat="1">
      <c r="A335" s="13"/>
      <c r="B335" s="225"/>
      <c r="C335" s="226"/>
      <c r="D335" s="227" t="s">
        <v>132</v>
      </c>
      <c r="E335" s="228" t="s">
        <v>19</v>
      </c>
      <c r="F335" s="229" t="s">
        <v>515</v>
      </c>
      <c r="G335" s="226"/>
      <c r="H335" s="230">
        <v>60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132</v>
      </c>
      <c r="AU335" s="236" t="s">
        <v>80</v>
      </c>
      <c r="AV335" s="13" t="s">
        <v>80</v>
      </c>
      <c r="AW335" s="13" t="s">
        <v>32</v>
      </c>
      <c r="AX335" s="13" t="s">
        <v>78</v>
      </c>
      <c r="AY335" s="236" t="s">
        <v>121</v>
      </c>
    </row>
    <row r="336" s="12" customFormat="1" ht="22.8" customHeight="1">
      <c r="A336" s="12"/>
      <c r="B336" s="191"/>
      <c r="C336" s="192"/>
      <c r="D336" s="193" t="s">
        <v>69</v>
      </c>
      <c r="E336" s="205" t="s">
        <v>516</v>
      </c>
      <c r="F336" s="205" t="s">
        <v>517</v>
      </c>
      <c r="G336" s="192"/>
      <c r="H336" s="192"/>
      <c r="I336" s="195"/>
      <c r="J336" s="206">
        <f>BK336</f>
        <v>0</v>
      </c>
      <c r="K336" s="192"/>
      <c r="L336" s="197"/>
      <c r="M336" s="198"/>
      <c r="N336" s="199"/>
      <c r="O336" s="199"/>
      <c r="P336" s="200">
        <f>SUM(P337:P365)</f>
        <v>0</v>
      </c>
      <c r="Q336" s="199"/>
      <c r="R336" s="200">
        <f>SUM(R337:R365)</f>
        <v>0</v>
      </c>
      <c r="S336" s="199"/>
      <c r="T336" s="201">
        <f>SUM(T337:T365)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2" t="s">
        <v>78</v>
      </c>
      <c r="AT336" s="203" t="s">
        <v>69</v>
      </c>
      <c r="AU336" s="203" t="s">
        <v>78</v>
      </c>
      <c r="AY336" s="202" t="s">
        <v>121</v>
      </c>
      <c r="BK336" s="204">
        <f>SUM(BK337:BK365)</f>
        <v>0</v>
      </c>
    </row>
    <row r="337" s="2" customFormat="1" ht="37.8" customHeight="1">
      <c r="A337" s="40"/>
      <c r="B337" s="41"/>
      <c r="C337" s="207" t="s">
        <v>518</v>
      </c>
      <c r="D337" s="207" t="s">
        <v>123</v>
      </c>
      <c r="E337" s="208" t="s">
        <v>519</v>
      </c>
      <c r="F337" s="209" t="s">
        <v>520</v>
      </c>
      <c r="G337" s="210" t="s">
        <v>301</v>
      </c>
      <c r="H337" s="211">
        <v>396.05399999999997</v>
      </c>
      <c r="I337" s="212"/>
      <c r="J337" s="213">
        <f>ROUND(I337*H337,2)</f>
        <v>0</v>
      </c>
      <c r="K337" s="209" t="s">
        <v>127</v>
      </c>
      <c r="L337" s="46"/>
      <c r="M337" s="214" t="s">
        <v>19</v>
      </c>
      <c r="N337" s="215" t="s">
        <v>41</v>
      </c>
      <c r="O337" s="86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8" t="s">
        <v>128</v>
      </c>
      <c r="AT337" s="218" t="s">
        <v>123</v>
      </c>
      <c r="AU337" s="218" t="s">
        <v>80</v>
      </c>
      <c r="AY337" s="19" t="s">
        <v>121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9" t="s">
        <v>78</v>
      </c>
      <c r="BK337" s="219">
        <f>ROUND(I337*H337,2)</f>
        <v>0</v>
      </c>
      <c r="BL337" s="19" t="s">
        <v>128</v>
      </c>
      <c r="BM337" s="218" t="s">
        <v>521</v>
      </c>
    </row>
    <row r="338" s="2" customFormat="1">
      <c r="A338" s="40"/>
      <c r="B338" s="41"/>
      <c r="C338" s="42"/>
      <c r="D338" s="220" t="s">
        <v>130</v>
      </c>
      <c r="E338" s="42"/>
      <c r="F338" s="221" t="s">
        <v>522</v>
      </c>
      <c r="G338" s="42"/>
      <c r="H338" s="42"/>
      <c r="I338" s="222"/>
      <c r="J338" s="42"/>
      <c r="K338" s="42"/>
      <c r="L338" s="46"/>
      <c r="M338" s="223"/>
      <c r="N338" s="224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130</v>
      </c>
      <c r="AU338" s="19" t="s">
        <v>80</v>
      </c>
    </row>
    <row r="339" s="2" customFormat="1" ht="24.15" customHeight="1">
      <c r="A339" s="40"/>
      <c r="B339" s="41"/>
      <c r="C339" s="207" t="s">
        <v>523</v>
      </c>
      <c r="D339" s="207" t="s">
        <v>123</v>
      </c>
      <c r="E339" s="208" t="s">
        <v>524</v>
      </c>
      <c r="F339" s="209" t="s">
        <v>525</v>
      </c>
      <c r="G339" s="210" t="s">
        <v>301</v>
      </c>
      <c r="H339" s="211">
        <v>396.05399999999997</v>
      </c>
      <c r="I339" s="212"/>
      <c r="J339" s="213">
        <f>ROUND(I339*H339,2)</f>
        <v>0</v>
      </c>
      <c r="K339" s="209" t="s">
        <v>127</v>
      </c>
      <c r="L339" s="46"/>
      <c r="M339" s="214" t="s">
        <v>19</v>
      </c>
      <c r="N339" s="215" t="s">
        <v>41</v>
      </c>
      <c r="O339" s="86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8" t="s">
        <v>128</v>
      </c>
      <c r="AT339" s="218" t="s">
        <v>123</v>
      </c>
      <c r="AU339" s="218" t="s">
        <v>80</v>
      </c>
      <c r="AY339" s="19" t="s">
        <v>121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78</v>
      </c>
      <c r="BK339" s="219">
        <f>ROUND(I339*H339,2)</f>
        <v>0</v>
      </c>
      <c r="BL339" s="19" t="s">
        <v>128</v>
      </c>
      <c r="BM339" s="218" t="s">
        <v>526</v>
      </c>
    </row>
    <row r="340" s="2" customFormat="1">
      <c r="A340" s="40"/>
      <c r="B340" s="41"/>
      <c r="C340" s="42"/>
      <c r="D340" s="220" t="s">
        <v>130</v>
      </c>
      <c r="E340" s="42"/>
      <c r="F340" s="221" t="s">
        <v>527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130</v>
      </c>
      <c r="AU340" s="19" t="s">
        <v>80</v>
      </c>
    </row>
    <row r="341" s="2" customFormat="1" ht="16.5" customHeight="1">
      <c r="A341" s="40"/>
      <c r="B341" s="41"/>
      <c r="C341" s="207" t="s">
        <v>528</v>
      </c>
      <c r="D341" s="207" t="s">
        <v>123</v>
      </c>
      <c r="E341" s="208" t="s">
        <v>529</v>
      </c>
      <c r="F341" s="209" t="s">
        <v>530</v>
      </c>
      <c r="G341" s="210" t="s">
        <v>301</v>
      </c>
      <c r="H341" s="211">
        <v>396.05399999999997</v>
      </c>
      <c r="I341" s="212"/>
      <c r="J341" s="213">
        <f>ROUND(I341*H341,2)</f>
        <v>0</v>
      </c>
      <c r="K341" s="209" t="s">
        <v>127</v>
      </c>
      <c r="L341" s="46"/>
      <c r="M341" s="214" t="s">
        <v>19</v>
      </c>
      <c r="N341" s="215" t="s">
        <v>41</v>
      </c>
      <c r="O341" s="86"/>
      <c r="P341" s="216">
        <f>O341*H341</f>
        <v>0</v>
      </c>
      <c r="Q341" s="216">
        <v>0</v>
      </c>
      <c r="R341" s="216">
        <f>Q341*H341</f>
        <v>0</v>
      </c>
      <c r="S341" s="216">
        <v>0</v>
      </c>
      <c r="T341" s="21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8" t="s">
        <v>128</v>
      </c>
      <c r="AT341" s="218" t="s">
        <v>123</v>
      </c>
      <c r="AU341" s="218" t="s">
        <v>80</v>
      </c>
      <c r="AY341" s="19" t="s">
        <v>121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78</v>
      </c>
      <c r="BK341" s="219">
        <f>ROUND(I341*H341,2)</f>
        <v>0</v>
      </c>
      <c r="BL341" s="19" t="s">
        <v>128</v>
      </c>
      <c r="BM341" s="218" t="s">
        <v>531</v>
      </c>
    </row>
    <row r="342" s="2" customFormat="1">
      <c r="A342" s="40"/>
      <c r="B342" s="41"/>
      <c r="C342" s="42"/>
      <c r="D342" s="220" t="s">
        <v>130</v>
      </c>
      <c r="E342" s="42"/>
      <c r="F342" s="221" t="s">
        <v>532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130</v>
      </c>
      <c r="AU342" s="19" t="s">
        <v>80</v>
      </c>
    </row>
    <row r="343" s="2" customFormat="1" ht="24.15" customHeight="1">
      <c r="A343" s="40"/>
      <c r="B343" s="41"/>
      <c r="C343" s="207" t="s">
        <v>533</v>
      </c>
      <c r="D343" s="207" t="s">
        <v>123</v>
      </c>
      <c r="E343" s="208" t="s">
        <v>534</v>
      </c>
      <c r="F343" s="209" t="s">
        <v>535</v>
      </c>
      <c r="G343" s="210" t="s">
        <v>301</v>
      </c>
      <c r="H343" s="211">
        <v>7525.0259999999998</v>
      </c>
      <c r="I343" s="212"/>
      <c r="J343" s="213">
        <f>ROUND(I343*H343,2)</f>
        <v>0</v>
      </c>
      <c r="K343" s="209" t="s">
        <v>127</v>
      </c>
      <c r="L343" s="46"/>
      <c r="M343" s="214" t="s">
        <v>19</v>
      </c>
      <c r="N343" s="215" t="s">
        <v>41</v>
      </c>
      <c r="O343" s="86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128</v>
      </c>
      <c r="AT343" s="218" t="s">
        <v>123</v>
      </c>
      <c r="AU343" s="218" t="s">
        <v>80</v>
      </c>
      <c r="AY343" s="19" t="s">
        <v>121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78</v>
      </c>
      <c r="BK343" s="219">
        <f>ROUND(I343*H343,2)</f>
        <v>0</v>
      </c>
      <c r="BL343" s="19" t="s">
        <v>128</v>
      </c>
      <c r="BM343" s="218" t="s">
        <v>536</v>
      </c>
    </row>
    <row r="344" s="2" customFormat="1">
      <c r="A344" s="40"/>
      <c r="B344" s="41"/>
      <c r="C344" s="42"/>
      <c r="D344" s="220" t="s">
        <v>130</v>
      </c>
      <c r="E344" s="42"/>
      <c r="F344" s="221" t="s">
        <v>537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130</v>
      </c>
      <c r="AU344" s="19" t="s">
        <v>80</v>
      </c>
    </row>
    <row r="345" s="2" customFormat="1">
      <c r="A345" s="40"/>
      <c r="B345" s="41"/>
      <c r="C345" s="42"/>
      <c r="D345" s="227" t="s">
        <v>213</v>
      </c>
      <c r="E345" s="42"/>
      <c r="F345" s="268" t="s">
        <v>538</v>
      </c>
      <c r="G345" s="42"/>
      <c r="H345" s="42"/>
      <c r="I345" s="222"/>
      <c r="J345" s="42"/>
      <c r="K345" s="42"/>
      <c r="L345" s="46"/>
      <c r="M345" s="223"/>
      <c r="N345" s="22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213</v>
      </c>
      <c r="AU345" s="19" t="s">
        <v>80</v>
      </c>
    </row>
    <row r="346" s="13" customFormat="1">
      <c r="A346" s="13"/>
      <c r="B346" s="225"/>
      <c r="C346" s="226"/>
      <c r="D346" s="227" t="s">
        <v>132</v>
      </c>
      <c r="E346" s="226"/>
      <c r="F346" s="229" t="s">
        <v>539</v>
      </c>
      <c r="G346" s="226"/>
      <c r="H346" s="230">
        <v>7525.0259999999998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132</v>
      </c>
      <c r="AU346" s="236" t="s">
        <v>80</v>
      </c>
      <c r="AV346" s="13" t="s">
        <v>80</v>
      </c>
      <c r="AW346" s="13" t="s">
        <v>4</v>
      </c>
      <c r="AX346" s="13" t="s">
        <v>78</v>
      </c>
      <c r="AY346" s="236" t="s">
        <v>121</v>
      </c>
    </row>
    <row r="347" s="2" customFormat="1" ht="16.5" customHeight="1">
      <c r="A347" s="40"/>
      <c r="B347" s="41"/>
      <c r="C347" s="207" t="s">
        <v>540</v>
      </c>
      <c r="D347" s="207" t="s">
        <v>123</v>
      </c>
      <c r="E347" s="208" t="s">
        <v>541</v>
      </c>
      <c r="F347" s="209" t="s">
        <v>542</v>
      </c>
      <c r="G347" s="210" t="s">
        <v>301</v>
      </c>
      <c r="H347" s="211">
        <v>396.05399999999997</v>
      </c>
      <c r="I347" s="212"/>
      <c r="J347" s="213">
        <f>ROUND(I347*H347,2)</f>
        <v>0</v>
      </c>
      <c r="K347" s="209" t="s">
        <v>127</v>
      </c>
      <c r="L347" s="46"/>
      <c r="M347" s="214" t="s">
        <v>19</v>
      </c>
      <c r="N347" s="215" t="s">
        <v>41</v>
      </c>
      <c r="O347" s="86"/>
      <c r="P347" s="216">
        <f>O347*H347</f>
        <v>0</v>
      </c>
      <c r="Q347" s="216">
        <v>0</v>
      </c>
      <c r="R347" s="216">
        <f>Q347*H347</f>
        <v>0</v>
      </c>
      <c r="S347" s="216">
        <v>0</v>
      </c>
      <c r="T347" s="217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8" t="s">
        <v>128</v>
      </c>
      <c r="AT347" s="218" t="s">
        <v>123</v>
      </c>
      <c r="AU347" s="218" t="s">
        <v>80</v>
      </c>
      <c r="AY347" s="19" t="s">
        <v>121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9" t="s">
        <v>78</v>
      </c>
      <c r="BK347" s="219">
        <f>ROUND(I347*H347,2)</f>
        <v>0</v>
      </c>
      <c r="BL347" s="19" t="s">
        <v>128</v>
      </c>
      <c r="BM347" s="218" t="s">
        <v>543</v>
      </c>
    </row>
    <row r="348" s="2" customFormat="1">
      <c r="A348" s="40"/>
      <c r="B348" s="41"/>
      <c r="C348" s="42"/>
      <c r="D348" s="220" t="s">
        <v>130</v>
      </c>
      <c r="E348" s="42"/>
      <c r="F348" s="221" t="s">
        <v>544</v>
      </c>
      <c r="G348" s="42"/>
      <c r="H348" s="42"/>
      <c r="I348" s="222"/>
      <c r="J348" s="42"/>
      <c r="K348" s="42"/>
      <c r="L348" s="46"/>
      <c r="M348" s="223"/>
      <c r="N348" s="22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130</v>
      </c>
      <c r="AU348" s="19" t="s">
        <v>80</v>
      </c>
    </row>
    <row r="349" s="2" customFormat="1" ht="44.25" customHeight="1">
      <c r="A349" s="40"/>
      <c r="B349" s="41"/>
      <c r="C349" s="207" t="s">
        <v>545</v>
      </c>
      <c r="D349" s="207" t="s">
        <v>123</v>
      </c>
      <c r="E349" s="208" t="s">
        <v>546</v>
      </c>
      <c r="F349" s="209" t="s">
        <v>547</v>
      </c>
      <c r="G349" s="210" t="s">
        <v>301</v>
      </c>
      <c r="H349" s="211">
        <v>1</v>
      </c>
      <c r="I349" s="212"/>
      <c r="J349" s="213">
        <f>ROUND(I349*H349,2)</f>
        <v>0</v>
      </c>
      <c r="K349" s="209" t="s">
        <v>127</v>
      </c>
      <c r="L349" s="46"/>
      <c r="M349" s="214" t="s">
        <v>19</v>
      </c>
      <c r="N349" s="215" t="s">
        <v>41</v>
      </c>
      <c r="O349" s="86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128</v>
      </c>
      <c r="AT349" s="218" t="s">
        <v>123</v>
      </c>
      <c r="AU349" s="218" t="s">
        <v>80</v>
      </c>
      <c r="AY349" s="19" t="s">
        <v>121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78</v>
      </c>
      <c r="BK349" s="219">
        <f>ROUND(I349*H349,2)</f>
        <v>0</v>
      </c>
      <c r="BL349" s="19" t="s">
        <v>128</v>
      </c>
      <c r="BM349" s="218" t="s">
        <v>548</v>
      </c>
    </row>
    <row r="350" s="2" customFormat="1">
      <c r="A350" s="40"/>
      <c r="B350" s="41"/>
      <c r="C350" s="42"/>
      <c r="D350" s="220" t="s">
        <v>130</v>
      </c>
      <c r="E350" s="42"/>
      <c r="F350" s="221" t="s">
        <v>549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130</v>
      </c>
      <c r="AU350" s="19" t="s">
        <v>80</v>
      </c>
    </row>
    <row r="351" s="13" customFormat="1">
      <c r="A351" s="13"/>
      <c r="B351" s="225"/>
      <c r="C351" s="226"/>
      <c r="D351" s="227" t="s">
        <v>132</v>
      </c>
      <c r="E351" s="228" t="s">
        <v>19</v>
      </c>
      <c r="F351" s="229" t="s">
        <v>78</v>
      </c>
      <c r="G351" s="226"/>
      <c r="H351" s="230">
        <v>1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132</v>
      </c>
      <c r="AU351" s="236" t="s">
        <v>80</v>
      </c>
      <c r="AV351" s="13" t="s">
        <v>80</v>
      </c>
      <c r="AW351" s="13" t="s">
        <v>32</v>
      </c>
      <c r="AX351" s="13" t="s">
        <v>78</v>
      </c>
      <c r="AY351" s="236" t="s">
        <v>121</v>
      </c>
    </row>
    <row r="352" s="2" customFormat="1" ht="44.25" customHeight="1">
      <c r="A352" s="40"/>
      <c r="B352" s="41"/>
      <c r="C352" s="207" t="s">
        <v>550</v>
      </c>
      <c r="D352" s="207" t="s">
        <v>123</v>
      </c>
      <c r="E352" s="208" t="s">
        <v>551</v>
      </c>
      <c r="F352" s="209" t="s">
        <v>552</v>
      </c>
      <c r="G352" s="210" t="s">
        <v>301</v>
      </c>
      <c r="H352" s="211">
        <v>1</v>
      </c>
      <c r="I352" s="212"/>
      <c r="J352" s="213">
        <f>ROUND(I352*H352,2)</f>
        <v>0</v>
      </c>
      <c r="K352" s="209" t="s">
        <v>127</v>
      </c>
      <c r="L352" s="46"/>
      <c r="M352" s="214" t="s">
        <v>19</v>
      </c>
      <c r="N352" s="215" t="s">
        <v>41</v>
      </c>
      <c r="O352" s="86"/>
      <c r="P352" s="216">
        <f>O352*H352</f>
        <v>0</v>
      </c>
      <c r="Q352" s="216">
        <v>0</v>
      </c>
      <c r="R352" s="216">
        <f>Q352*H352</f>
        <v>0</v>
      </c>
      <c r="S352" s="216">
        <v>0</v>
      </c>
      <c r="T352" s="217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8" t="s">
        <v>128</v>
      </c>
      <c r="AT352" s="218" t="s">
        <v>123</v>
      </c>
      <c r="AU352" s="218" t="s">
        <v>80</v>
      </c>
      <c r="AY352" s="19" t="s">
        <v>121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9" t="s">
        <v>78</v>
      </c>
      <c r="BK352" s="219">
        <f>ROUND(I352*H352,2)</f>
        <v>0</v>
      </c>
      <c r="BL352" s="19" t="s">
        <v>128</v>
      </c>
      <c r="BM352" s="218" t="s">
        <v>553</v>
      </c>
    </row>
    <row r="353" s="2" customFormat="1">
      <c r="A353" s="40"/>
      <c r="B353" s="41"/>
      <c r="C353" s="42"/>
      <c r="D353" s="220" t="s">
        <v>130</v>
      </c>
      <c r="E353" s="42"/>
      <c r="F353" s="221" t="s">
        <v>554</v>
      </c>
      <c r="G353" s="42"/>
      <c r="H353" s="42"/>
      <c r="I353" s="222"/>
      <c r="J353" s="42"/>
      <c r="K353" s="42"/>
      <c r="L353" s="46"/>
      <c r="M353" s="223"/>
      <c r="N353" s="224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130</v>
      </c>
      <c r="AU353" s="19" t="s">
        <v>80</v>
      </c>
    </row>
    <row r="354" s="13" customFormat="1">
      <c r="A354" s="13"/>
      <c r="B354" s="225"/>
      <c r="C354" s="226"/>
      <c r="D354" s="227" t="s">
        <v>132</v>
      </c>
      <c r="E354" s="228" t="s">
        <v>19</v>
      </c>
      <c r="F354" s="229" t="s">
        <v>78</v>
      </c>
      <c r="G354" s="226"/>
      <c r="H354" s="230">
        <v>1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132</v>
      </c>
      <c r="AU354" s="236" t="s">
        <v>80</v>
      </c>
      <c r="AV354" s="13" t="s">
        <v>80</v>
      </c>
      <c r="AW354" s="13" t="s">
        <v>32</v>
      </c>
      <c r="AX354" s="13" t="s">
        <v>78</v>
      </c>
      <c r="AY354" s="236" t="s">
        <v>121</v>
      </c>
    </row>
    <row r="355" s="2" customFormat="1" ht="44.25" customHeight="1">
      <c r="A355" s="40"/>
      <c r="B355" s="41"/>
      <c r="C355" s="207" t="s">
        <v>555</v>
      </c>
      <c r="D355" s="207" t="s">
        <v>123</v>
      </c>
      <c r="E355" s="208" t="s">
        <v>556</v>
      </c>
      <c r="F355" s="209" t="s">
        <v>557</v>
      </c>
      <c r="G355" s="210" t="s">
        <v>301</v>
      </c>
      <c r="H355" s="211">
        <v>3.0750000000000002</v>
      </c>
      <c r="I355" s="212"/>
      <c r="J355" s="213">
        <f>ROUND(I355*H355,2)</f>
        <v>0</v>
      </c>
      <c r="K355" s="209" t="s">
        <v>127</v>
      </c>
      <c r="L355" s="46"/>
      <c r="M355" s="214" t="s">
        <v>19</v>
      </c>
      <c r="N355" s="215" t="s">
        <v>41</v>
      </c>
      <c r="O355" s="86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8" t="s">
        <v>128</v>
      </c>
      <c r="AT355" s="218" t="s">
        <v>123</v>
      </c>
      <c r="AU355" s="218" t="s">
        <v>80</v>
      </c>
      <c r="AY355" s="19" t="s">
        <v>121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9" t="s">
        <v>78</v>
      </c>
      <c r="BK355" s="219">
        <f>ROUND(I355*H355,2)</f>
        <v>0</v>
      </c>
      <c r="BL355" s="19" t="s">
        <v>128</v>
      </c>
      <c r="BM355" s="218" t="s">
        <v>558</v>
      </c>
    </row>
    <row r="356" s="2" customFormat="1">
      <c r="A356" s="40"/>
      <c r="B356" s="41"/>
      <c r="C356" s="42"/>
      <c r="D356" s="220" t="s">
        <v>130</v>
      </c>
      <c r="E356" s="42"/>
      <c r="F356" s="221" t="s">
        <v>559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130</v>
      </c>
      <c r="AU356" s="19" t="s">
        <v>80</v>
      </c>
    </row>
    <row r="357" s="13" customFormat="1">
      <c r="A357" s="13"/>
      <c r="B357" s="225"/>
      <c r="C357" s="226"/>
      <c r="D357" s="227" t="s">
        <v>132</v>
      </c>
      <c r="E357" s="228" t="s">
        <v>19</v>
      </c>
      <c r="F357" s="229" t="s">
        <v>560</v>
      </c>
      <c r="G357" s="226"/>
      <c r="H357" s="230">
        <v>3.0750000000000002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132</v>
      </c>
      <c r="AU357" s="236" t="s">
        <v>80</v>
      </c>
      <c r="AV357" s="13" t="s">
        <v>80</v>
      </c>
      <c r="AW357" s="13" t="s">
        <v>32</v>
      </c>
      <c r="AX357" s="13" t="s">
        <v>70</v>
      </c>
      <c r="AY357" s="236" t="s">
        <v>121</v>
      </c>
    </row>
    <row r="358" s="14" customFormat="1">
      <c r="A358" s="14"/>
      <c r="B358" s="237"/>
      <c r="C358" s="238"/>
      <c r="D358" s="227" t="s">
        <v>132</v>
      </c>
      <c r="E358" s="239" t="s">
        <v>19</v>
      </c>
      <c r="F358" s="240" t="s">
        <v>134</v>
      </c>
      <c r="G358" s="238"/>
      <c r="H358" s="241">
        <v>3.0750000000000002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132</v>
      </c>
      <c r="AU358" s="247" t="s">
        <v>80</v>
      </c>
      <c r="AV358" s="14" t="s">
        <v>128</v>
      </c>
      <c r="AW358" s="14" t="s">
        <v>32</v>
      </c>
      <c r="AX358" s="14" t="s">
        <v>78</v>
      </c>
      <c r="AY358" s="247" t="s">
        <v>121</v>
      </c>
    </row>
    <row r="359" s="2" customFormat="1" ht="49.05" customHeight="1">
      <c r="A359" s="40"/>
      <c r="B359" s="41"/>
      <c r="C359" s="207" t="s">
        <v>561</v>
      </c>
      <c r="D359" s="207" t="s">
        <v>123</v>
      </c>
      <c r="E359" s="208" t="s">
        <v>562</v>
      </c>
      <c r="F359" s="209" t="s">
        <v>563</v>
      </c>
      <c r="G359" s="210" t="s">
        <v>301</v>
      </c>
      <c r="H359" s="211">
        <v>6</v>
      </c>
      <c r="I359" s="212"/>
      <c r="J359" s="213">
        <f>ROUND(I359*H359,2)</f>
        <v>0</v>
      </c>
      <c r="K359" s="209" t="s">
        <v>127</v>
      </c>
      <c r="L359" s="46"/>
      <c r="M359" s="214" t="s">
        <v>19</v>
      </c>
      <c r="N359" s="215" t="s">
        <v>41</v>
      </c>
      <c r="O359" s="86"/>
      <c r="P359" s="216">
        <f>O359*H359</f>
        <v>0</v>
      </c>
      <c r="Q359" s="216">
        <v>0</v>
      </c>
      <c r="R359" s="216">
        <f>Q359*H359</f>
        <v>0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128</v>
      </c>
      <c r="AT359" s="218" t="s">
        <v>123</v>
      </c>
      <c r="AU359" s="218" t="s">
        <v>80</v>
      </c>
      <c r="AY359" s="19" t="s">
        <v>121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78</v>
      </c>
      <c r="BK359" s="219">
        <f>ROUND(I359*H359,2)</f>
        <v>0</v>
      </c>
      <c r="BL359" s="19" t="s">
        <v>128</v>
      </c>
      <c r="BM359" s="218" t="s">
        <v>564</v>
      </c>
    </row>
    <row r="360" s="2" customFormat="1">
      <c r="A360" s="40"/>
      <c r="B360" s="41"/>
      <c r="C360" s="42"/>
      <c r="D360" s="220" t="s">
        <v>130</v>
      </c>
      <c r="E360" s="42"/>
      <c r="F360" s="221" t="s">
        <v>565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130</v>
      </c>
      <c r="AU360" s="19" t="s">
        <v>80</v>
      </c>
    </row>
    <row r="361" s="2" customFormat="1">
      <c r="A361" s="40"/>
      <c r="B361" s="41"/>
      <c r="C361" s="42"/>
      <c r="D361" s="227" t="s">
        <v>213</v>
      </c>
      <c r="E361" s="42"/>
      <c r="F361" s="268" t="s">
        <v>566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213</v>
      </c>
      <c r="AU361" s="19" t="s">
        <v>80</v>
      </c>
    </row>
    <row r="362" s="13" customFormat="1">
      <c r="A362" s="13"/>
      <c r="B362" s="225"/>
      <c r="C362" s="226"/>
      <c r="D362" s="227" t="s">
        <v>132</v>
      </c>
      <c r="E362" s="228" t="s">
        <v>19</v>
      </c>
      <c r="F362" s="229" t="s">
        <v>155</v>
      </c>
      <c r="G362" s="226"/>
      <c r="H362" s="230">
        <v>6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132</v>
      </c>
      <c r="AU362" s="236" t="s">
        <v>80</v>
      </c>
      <c r="AV362" s="13" t="s">
        <v>80</v>
      </c>
      <c r="AW362" s="13" t="s">
        <v>32</v>
      </c>
      <c r="AX362" s="13" t="s">
        <v>78</v>
      </c>
      <c r="AY362" s="236" t="s">
        <v>121</v>
      </c>
    </row>
    <row r="363" s="2" customFormat="1" ht="44.25" customHeight="1">
      <c r="A363" s="40"/>
      <c r="B363" s="41"/>
      <c r="C363" s="207" t="s">
        <v>567</v>
      </c>
      <c r="D363" s="207" t="s">
        <v>123</v>
      </c>
      <c r="E363" s="208" t="s">
        <v>568</v>
      </c>
      <c r="F363" s="209" t="s">
        <v>306</v>
      </c>
      <c r="G363" s="210" t="s">
        <v>301</v>
      </c>
      <c r="H363" s="211">
        <v>387.13999999999999</v>
      </c>
      <c r="I363" s="212"/>
      <c r="J363" s="213">
        <f>ROUND(I363*H363,2)</f>
        <v>0</v>
      </c>
      <c r="K363" s="209" t="s">
        <v>127</v>
      </c>
      <c r="L363" s="46"/>
      <c r="M363" s="214" t="s">
        <v>19</v>
      </c>
      <c r="N363" s="215" t="s">
        <v>41</v>
      </c>
      <c r="O363" s="86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8" t="s">
        <v>128</v>
      </c>
      <c r="AT363" s="218" t="s">
        <v>123</v>
      </c>
      <c r="AU363" s="218" t="s">
        <v>80</v>
      </c>
      <c r="AY363" s="19" t="s">
        <v>121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9" t="s">
        <v>78</v>
      </c>
      <c r="BK363" s="219">
        <f>ROUND(I363*H363,2)</f>
        <v>0</v>
      </c>
      <c r="BL363" s="19" t="s">
        <v>128</v>
      </c>
      <c r="BM363" s="218" t="s">
        <v>569</v>
      </c>
    </row>
    <row r="364" s="2" customFormat="1">
      <c r="A364" s="40"/>
      <c r="B364" s="41"/>
      <c r="C364" s="42"/>
      <c r="D364" s="220" t="s">
        <v>130</v>
      </c>
      <c r="E364" s="42"/>
      <c r="F364" s="221" t="s">
        <v>570</v>
      </c>
      <c r="G364" s="42"/>
      <c r="H364" s="42"/>
      <c r="I364" s="222"/>
      <c r="J364" s="42"/>
      <c r="K364" s="42"/>
      <c r="L364" s="46"/>
      <c r="M364" s="223"/>
      <c r="N364" s="22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130</v>
      </c>
      <c r="AU364" s="19" t="s">
        <v>80</v>
      </c>
    </row>
    <row r="365" s="13" customFormat="1">
      <c r="A365" s="13"/>
      <c r="B365" s="225"/>
      <c r="C365" s="226"/>
      <c r="D365" s="227" t="s">
        <v>132</v>
      </c>
      <c r="E365" s="228" t="s">
        <v>19</v>
      </c>
      <c r="F365" s="229" t="s">
        <v>571</v>
      </c>
      <c r="G365" s="226"/>
      <c r="H365" s="230">
        <v>387.13999999999999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132</v>
      </c>
      <c r="AU365" s="236" t="s">
        <v>80</v>
      </c>
      <c r="AV365" s="13" t="s">
        <v>80</v>
      </c>
      <c r="AW365" s="13" t="s">
        <v>32</v>
      </c>
      <c r="AX365" s="13" t="s">
        <v>78</v>
      </c>
      <c r="AY365" s="236" t="s">
        <v>121</v>
      </c>
    </row>
    <row r="366" s="12" customFormat="1" ht="22.8" customHeight="1">
      <c r="A366" s="12"/>
      <c r="B366" s="191"/>
      <c r="C366" s="192"/>
      <c r="D366" s="193" t="s">
        <v>69</v>
      </c>
      <c r="E366" s="205" t="s">
        <v>572</v>
      </c>
      <c r="F366" s="205" t="s">
        <v>573</v>
      </c>
      <c r="G366" s="192"/>
      <c r="H366" s="192"/>
      <c r="I366" s="195"/>
      <c r="J366" s="206">
        <f>BK366</f>
        <v>0</v>
      </c>
      <c r="K366" s="192"/>
      <c r="L366" s="197"/>
      <c r="M366" s="198"/>
      <c r="N366" s="199"/>
      <c r="O366" s="199"/>
      <c r="P366" s="200">
        <f>SUM(P367:P371)</f>
        <v>0</v>
      </c>
      <c r="Q366" s="199"/>
      <c r="R366" s="200">
        <f>SUM(R367:R371)</f>
        <v>0</v>
      </c>
      <c r="S366" s="199"/>
      <c r="T366" s="201">
        <f>SUM(T367:T371)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2" t="s">
        <v>78</v>
      </c>
      <c r="AT366" s="203" t="s">
        <v>69</v>
      </c>
      <c r="AU366" s="203" t="s">
        <v>78</v>
      </c>
      <c r="AY366" s="202" t="s">
        <v>121</v>
      </c>
      <c r="BK366" s="204">
        <f>SUM(BK367:BK371)</f>
        <v>0</v>
      </c>
    </row>
    <row r="367" s="2" customFormat="1" ht="21.75" customHeight="1">
      <c r="A367" s="40"/>
      <c r="B367" s="41"/>
      <c r="C367" s="207" t="s">
        <v>574</v>
      </c>
      <c r="D367" s="207" t="s">
        <v>123</v>
      </c>
      <c r="E367" s="208" t="s">
        <v>575</v>
      </c>
      <c r="F367" s="209" t="s">
        <v>576</v>
      </c>
      <c r="G367" s="210" t="s">
        <v>301</v>
      </c>
      <c r="H367" s="211">
        <v>85.358000000000004</v>
      </c>
      <c r="I367" s="212"/>
      <c r="J367" s="213">
        <f>ROUND(I367*H367,2)</f>
        <v>0</v>
      </c>
      <c r="K367" s="209" t="s">
        <v>127</v>
      </c>
      <c r="L367" s="46"/>
      <c r="M367" s="214" t="s">
        <v>19</v>
      </c>
      <c r="N367" s="215" t="s">
        <v>41</v>
      </c>
      <c r="O367" s="86"/>
      <c r="P367" s="216">
        <f>O367*H367</f>
        <v>0</v>
      </c>
      <c r="Q367" s="216">
        <v>0</v>
      </c>
      <c r="R367" s="216">
        <f>Q367*H367</f>
        <v>0</v>
      </c>
      <c r="S367" s="216">
        <v>0</v>
      </c>
      <c r="T367" s="21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8" t="s">
        <v>128</v>
      </c>
      <c r="AT367" s="218" t="s">
        <v>123</v>
      </c>
      <c r="AU367" s="218" t="s">
        <v>80</v>
      </c>
      <c r="AY367" s="19" t="s">
        <v>121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9" t="s">
        <v>78</v>
      </c>
      <c r="BK367" s="219">
        <f>ROUND(I367*H367,2)</f>
        <v>0</v>
      </c>
      <c r="BL367" s="19" t="s">
        <v>128</v>
      </c>
      <c r="BM367" s="218" t="s">
        <v>577</v>
      </c>
    </row>
    <row r="368" s="2" customFormat="1">
      <c r="A368" s="40"/>
      <c r="B368" s="41"/>
      <c r="C368" s="42"/>
      <c r="D368" s="220" t="s">
        <v>130</v>
      </c>
      <c r="E368" s="42"/>
      <c r="F368" s="221" t="s">
        <v>578</v>
      </c>
      <c r="G368" s="42"/>
      <c r="H368" s="42"/>
      <c r="I368" s="222"/>
      <c r="J368" s="42"/>
      <c r="K368" s="42"/>
      <c r="L368" s="46"/>
      <c r="M368" s="223"/>
      <c r="N368" s="224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130</v>
      </c>
      <c r="AU368" s="19" t="s">
        <v>80</v>
      </c>
    </row>
    <row r="369" s="2" customFormat="1" ht="44.25" customHeight="1">
      <c r="A369" s="40"/>
      <c r="B369" s="41"/>
      <c r="C369" s="207" t="s">
        <v>579</v>
      </c>
      <c r="D369" s="207" t="s">
        <v>123</v>
      </c>
      <c r="E369" s="208" t="s">
        <v>580</v>
      </c>
      <c r="F369" s="209" t="s">
        <v>581</v>
      </c>
      <c r="G369" s="210" t="s">
        <v>301</v>
      </c>
      <c r="H369" s="211">
        <v>242</v>
      </c>
      <c r="I369" s="212"/>
      <c r="J369" s="213">
        <f>ROUND(I369*H369,2)</f>
        <v>0</v>
      </c>
      <c r="K369" s="209" t="s">
        <v>127</v>
      </c>
      <c r="L369" s="46"/>
      <c r="M369" s="214" t="s">
        <v>19</v>
      </c>
      <c r="N369" s="215" t="s">
        <v>41</v>
      </c>
      <c r="O369" s="86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128</v>
      </c>
      <c r="AT369" s="218" t="s">
        <v>123</v>
      </c>
      <c r="AU369" s="218" t="s">
        <v>80</v>
      </c>
      <c r="AY369" s="19" t="s">
        <v>121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78</v>
      </c>
      <c r="BK369" s="219">
        <f>ROUND(I369*H369,2)</f>
        <v>0</v>
      </c>
      <c r="BL369" s="19" t="s">
        <v>128</v>
      </c>
      <c r="BM369" s="218" t="s">
        <v>582</v>
      </c>
    </row>
    <row r="370" s="2" customFormat="1">
      <c r="A370" s="40"/>
      <c r="B370" s="41"/>
      <c r="C370" s="42"/>
      <c r="D370" s="220" t="s">
        <v>130</v>
      </c>
      <c r="E370" s="42"/>
      <c r="F370" s="221" t="s">
        <v>583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130</v>
      </c>
      <c r="AU370" s="19" t="s">
        <v>80</v>
      </c>
    </row>
    <row r="371" s="13" customFormat="1">
      <c r="A371" s="13"/>
      <c r="B371" s="225"/>
      <c r="C371" s="226"/>
      <c r="D371" s="227" t="s">
        <v>132</v>
      </c>
      <c r="E371" s="228" t="s">
        <v>19</v>
      </c>
      <c r="F371" s="229" t="s">
        <v>584</v>
      </c>
      <c r="G371" s="226"/>
      <c r="H371" s="230">
        <v>242</v>
      </c>
      <c r="I371" s="231"/>
      <c r="J371" s="226"/>
      <c r="K371" s="226"/>
      <c r="L371" s="232"/>
      <c r="M371" s="272"/>
      <c r="N371" s="273"/>
      <c r="O371" s="273"/>
      <c r="P371" s="273"/>
      <c r="Q371" s="273"/>
      <c r="R371" s="273"/>
      <c r="S371" s="273"/>
      <c r="T371" s="27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132</v>
      </c>
      <c r="AU371" s="236" t="s">
        <v>80</v>
      </c>
      <c r="AV371" s="13" t="s">
        <v>80</v>
      </c>
      <c r="AW371" s="13" t="s">
        <v>32</v>
      </c>
      <c r="AX371" s="13" t="s">
        <v>78</v>
      </c>
      <c r="AY371" s="236" t="s">
        <v>121</v>
      </c>
    </row>
    <row r="372" s="2" customFormat="1" ht="6.96" customHeight="1">
      <c r="A372" s="40"/>
      <c r="B372" s="61"/>
      <c r="C372" s="62"/>
      <c r="D372" s="62"/>
      <c r="E372" s="62"/>
      <c r="F372" s="62"/>
      <c r="G372" s="62"/>
      <c r="H372" s="62"/>
      <c r="I372" s="62"/>
      <c r="J372" s="62"/>
      <c r="K372" s="62"/>
      <c r="L372" s="46"/>
      <c r="M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</row>
  </sheetData>
  <sheetProtection sheet="1" autoFilter="0" formatColumns="0" formatRows="0" objects="1" scenarios="1" spinCount="100000" saltValue="MeFcCOqkGgGsCM/vxF5s4nq9vGDI/pOp4XQfNee6Vprs68A4+a4ldawsxEoeDYbEPqMj6Gpjai42X8fVw8970w==" hashValue="fckbRyKBsEPUoEN+7Zbb6fheZLXDz26YWuEra320Q3SIbMe6YDmvJrT1IbWeVevP+btSWsmDiT8z9NAP+uykZg==" algorithmName="SHA-512" password="CC35"/>
  <autoFilter ref="C88:K37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111111102"/>
    <hyperlink ref="F97" r:id="rId2" display="https://podminky.urs.cz/item/CS_URS_2025_01/112101101"/>
    <hyperlink ref="F100" r:id="rId3" display="https://podminky.urs.cz/item/CS_URS_2025_01/112201111"/>
    <hyperlink ref="F103" r:id="rId4" display="https://podminky.urs.cz/item/CS_URS_2025_01/112201112"/>
    <hyperlink ref="F106" r:id="rId5" display="https://podminky.urs.cz/item/CS_URS_2025_01/112201131"/>
    <hyperlink ref="F109" r:id="rId6" display="https://podminky.urs.cz/item/CS_URS_2025_01/112201132"/>
    <hyperlink ref="F112" r:id="rId7" display="https://podminky.urs.cz/item/CS_URS_2025_01/112201151"/>
    <hyperlink ref="F115" r:id="rId8" display="https://podminky.urs.cz/item/CS_URS_2025_01/112201152"/>
    <hyperlink ref="F118" r:id="rId9" display="https://podminky.urs.cz/item/CS_URS_2025_01/113202111"/>
    <hyperlink ref="F121" r:id="rId10" display="https://podminky.urs.cz/item/CS_URS_2025_01/122451302"/>
    <hyperlink ref="F136" r:id="rId11" display="https://podminky.urs.cz/item/CS_URS_2025_01/155131313"/>
    <hyperlink ref="F170" r:id="rId12" display="https://podminky.urs.cz/item/CS_URS_2025_01/155214111"/>
    <hyperlink ref="F180" r:id="rId13" display="https://podminky.urs.cz/item/CS_URS_2025_01/155214211"/>
    <hyperlink ref="F186" r:id="rId14" display="https://podminky.urs.cz/item/CS_URS_2025_01/161151104"/>
    <hyperlink ref="F191" r:id="rId15" display="https://podminky.urs.cz/item/CS_URS_2025_01/162751137"/>
    <hyperlink ref="F198" r:id="rId16" display="https://podminky.urs.cz/item/CS_URS_2025_01/162751139"/>
    <hyperlink ref="F205" r:id="rId17" display="https://podminky.urs.cz/item/CS_URS_2025_01/167151112"/>
    <hyperlink ref="F212" r:id="rId18" display="https://podminky.urs.cz/item/CS_URS_2025_01/171201221"/>
    <hyperlink ref="F215" r:id="rId19" display="https://podminky.urs.cz/item/CS_URS_2025_01/171201231"/>
    <hyperlink ref="F222" r:id="rId20" display="https://podminky.urs.cz/item/CS_URS_2025_01/171251201"/>
    <hyperlink ref="F229" r:id="rId21" display="https://podminky.urs.cz/item/CS_URS_2025_01/174111101"/>
    <hyperlink ref="F234" r:id="rId22" display="https://podminky.urs.cz/item/CS_URS_2025_01/174111121"/>
    <hyperlink ref="F239" r:id="rId23" display="https://podminky.urs.cz/item/CS_URS_2025_01/174111122"/>
    <hyperlink ref="F244" r:id="rId24" display="https://podminky.urs.cz/item/CS_URS_2025_01/174111123"/>
    <hyperlink ref="F250" r:id="rId25" display="https://podminky.urs.cz/item/CS_URS_2025_01/226111111"/>
    <hyperlink ref="F253" r:id="rId26" display="https://podminky.urs.cz/item/CS_URS_2025_01/275313711"/>
    <hyperlink ref="F257" r:id="rId27" display="https://podminky.urs.cz/item/CS_URS_2025_01/338171113"/>
    <hyperlink ref="F262" r:id="rId28" display="https://podminky.urs.cz/item/CS_URS_2025_01/338950114"/>
    <hyperlink ref="F268" r:id="rId29" display="https://podminky.urs.cz/item/CS_URS_2025_01/348401130"/>
    <hyperlink ref="F273" r:id="rId30" display="https://podminky.urs.cz/item/CS_URS_2025_01/348942131"/>
    <hyperlink ref="F277" r:id="rId31" display="https://podminky.urs.cz/item/CS_URS_2025_01/564742111"/>
    <hyperlink ref="F282" r:id="rId32" display="https://podminky.urs.cz/item/CS_URS_2025_01/628613511"/>
    <hyperlink ref="F292" r:id="rId33" display="https://podminky.urs.cz/item/CS_URS_2025_01/628613611"/>
    <hyperlink ref="F303" r:id="rId34" display="https://podminky.urs.cz/item/CS_URS_2023_01/877315261"/>
    <hyperlink ref="F308" r:id="rId35" display="https://podminky.urs.cz/item/CS_URS_2025_01/916131113"/>
    <hyperlink ref="F313" r:id="rId36" display="https://podminky.urs.cz/item/CS_URS_2025_01/944611111"/>
    <hyperlink ref="F318" r:id="rId37" display="https://podminky.urs.cz/item/CS_URS_2025_01/944611811"/>
    <hyperlink ref="F321" r:id="rId38" display="https://podminky.urs.cz/item/CS_URS_2025_01/945412111"/>
    <hyperlink ref="F324" r:id="rId39" display="https://podminky.urs.cz/item/CS_URS_2025_01/966005111"/>
    <hyperlink ref="F327" r:id="rId40" display="https://podminky.urs.cz/item/CS_URS_2025_01/966062111"/>
    <hyperlink ref="F331" r:id="rId41" display="https://podminky.urs.cz/item/CS_URS_2025_01/966071711"/>
    <hyperlink ref="F334" r:id="rId42" display="https://podminky.urs.cz/item/CS_URS_2025_01/966071822"/>
    <hyperlink ref="F338" r:id="rId43" display="https://podminky.urs.cz/item/CS_URS_2025_01/997002511"/>
    <hyperlink ref="F340" r:id="rId44" display="https://podminky.urs.cz/item/CS_URS_2025_01/997002611"/>
    <hyperlink ref="F342" r:id="rId45" display="https://podminky.urs.cz/item/CS_URS_2025_01/997006002"/>
    <hyperlink ref="F344" r:id="rId46" display="https://podminky.urs.cz/item/CS_URS_2025_01/997006519"/>
    <hyperlink ref="F348" r:id="rId47" display="https://podminky.urs.cz/item/CS_URS_2025_01/997006551"/>
    <hyperlink ref="F350" r:id="rId48" display="https://podminky.urs.cz/item/CS_URS_2025_01/997013601"/>
    <hyperlink ref="F353" r:id="rId49" display="https://podminky.urs.cz/item/CS_URS_2025_01/997013602"/>
    <hyperlink ref="F356" r:id="rId50" display="https://podminky.urs.cz/item/CS_URS_2025_01/997013861"/>
    <hyperlink ref="F360" r:id="rId51" display="https://podminky.urs.cz/item/CS_URS_2025_01/997013871"/>
    <hyperlink ref="F364" r:id="rId52" display="https://podminky.urs.cz/item/CS_URS_2025_01/997013873"/>
    <hyperlink ref="F368" r:id="rId53" display="https://podminky.urs.cz/item/CS_URS_2025_01/998004011"/>
    <hyperlink ref="F370" r:id="rId54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80</v>
      </c>
    </row>
    <row r="4" s="1" customFormat="1" ht="24.96" customHeight="1">
      <c r="B4" s="22"/>
      <c r="D4" s="133" t="s">
        <v>89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Sanace svahové nestability v areálu ZOO Brno_Dod_01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585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15. 2. 2025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28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28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33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34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36</v>
      </c>
      <c r="E30" s="40"/>
      <c r="F30" s="40"/>
      <c r="G30" s="40"/>
      <c r="H30" s="40"/>
      <c r="I30" s="40"/>
      <c r="J30" s="147">
        <f>ROUND(J87,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38</v>
      </c>
      <c r="G32" s="40"/>
      <c r="H32" s="40"/>
      <c r="I32" s="148" t="s">
        <v>37</v>
      </c>
      <c r="J32" s="148" t="s">
        <v>39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40</v>
      </c>
      <c r="E33" s="135" t="s">
        <v>41</v>
      </c>
      <c r="F33" s="150">
        <f>ROUND((SUM(BE87:BE136)),  2)</f>
        <v>0</v>
      </c>
      <c r="G33" s="40"/>
      <c r="H33" s="40"/>
      <c r="I33" s="151">
        <v>0.20999999999999999</v>
      </c>
      <c r="J33" s="150">
        <f>ROUND(((SUM(BE87:BE136))*I33),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42</v>
      </c>
      <c r="F34" s="150">
        <f>ROUND((SUM(BF87:BF136)),  2)</f>
        <v>0</v>
      </c>
      <c r="G34" s="40"/>
      <c r="H34" s="40"/>
      <c r="I34" s="151">
        <v>0.14999999999999999</v>
      </c>
      <c r="J34" s="150">
        <f>ROUND(((SUM(BF87:BF136))*I34),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43</v>
      </c>
      <c r="F35" s="150">
        <f>ROUND((SUM(BG87:BG136)),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44</v>
      </c>
      <c r="F36" s="150">
        <f>ROUND((SUM(BH87:BH136)),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45</v>
      </c>
      <c r="F37" s="150">
        <f>ROUND((SUM(BI87:BI136)),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Sanace svahové nestability v areálu ZOO Brno_Dod_01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B-1 - SO 000 - Vedlejší rozpočtové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Brno</v>
      </c>
      <c r="G52" s="42"/>
      <c r="H52" s="42"/>
      <c r="I52" s="34" t="s">
        <v>23</v>
      </c>
      <c r="J52" s="74" t="str">
        <f>IF(J12="","",J12)</f>
        <v>15. 2. 2025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68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103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586</v>
      </c>
      <c r="E62" s="171"/>
      <c r="F62" s="171"/>
      <c r="G62" s="171"/>
      <c r="H62" s="171"/>
      <c r="I62" s="171"/>
      <c r="J62" s="172">
        <f>J93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587</v>
      </c>
      <c r="E63" s="177"/>
      <c r="F63" s="177"/>
      <c r="G63" s="177"/>
      <c r="H63" s="177"/>
      <c r="I63" s="177"/>
      <c r="J63" s="178">
        <f>J94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588</v>
      </c>
      <c r="E64" s="177"/>
      <c r="F64" s="177"/>
      <c r="G64" s="177"/>
      <c r="H64" s="177"/>
      <c r="I64" s="177"/>
      <c r="J64" s="178">
        <f>J110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589</v>
      </c>
      <c r="E65" s="177"/>
      <c r="F65" s="177"/>
      <c r="G65" s="177"/>
      <c r="H65" s="177"/>
      <c r="I65" s="177"/>
      <c r="J65" s="178">
        <f>J119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590</v>
      </c>
      <c r="E66" s="177"/>
      <c r="F66" s="177"/>
      <c r="G66" s="177"/>
      <c r="H66" s="177"/>
      <c r="I66" s="177"/>
      <c r="J66" s="178">
        <f>J127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591</v>
      </c>
      <c r="E67" s="177"/>
      <c r="F67" s="177"/>
      <c r="G67" s="177"/>
      <c r="H67" s="177"/>
      <c r="I67" s="177"/>
      <c r="J67" s="178">
        <f>J132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3" t="str">
        <f>E7</f>
        <v>Sanace svahové nestability v areálu ZOO Brno_Dod_01</v>
      </c>
      <c r="F77" s="34"/>
      <c r="G77" s="34"/>
      <c r="H77" s="34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90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B-1 - SO 000 - Vedlejší rozpočtové náklady</v>
      </c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Brno</v>
      </c>
      <c r="G81" s="42"/>
      <c r="H81" s="42"/>
      <c r="I81" s="34" t="s">
        <v>23</v>
      </c>
      <c r="J81" s="74" t="str">
        <f>IF(J12="","",J12)</f>
        <v>15. 2. 2025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 xml:space="preserve"> 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33</v>
      </c>
      <c r="J84" s="38" t="str">
        <f>E24</f>
        <v xml:space="preserve"> 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0"/>
      <c r="B86" s="181"/>
      <c r="C86" s="182" t="s">
        <v>107</v>
      </c>
      <c r="D86" s="183" t="s">
        <v>55</v>
      </c>
      <c r="E86" s="183" t="s">
        <v>51</v>
      </c>
      <c r="F86" s="183" t="s">
        <v>52</v>
      </c>
      <c r="G86" s="183" t="s">
        <v>108</v>
      </c>
      <c r="H86" s="183" t="s">
        <v>109</v>
      </c>
      <c r="I86" s="183" t="s">
        <v>110</v>
      </c>
      <c r="J86" s="183" t="s">
        <v>94</v>
      </c>
      <c r="K86" s="184" t="s">
        <v>111</v>
      </c>
      <c r="L86" s="185"/>
      <c r="M86" s="94" t="s">
        <v>19</v>
      </c>
      <c r="N86" s="95" t="s">
        <v>40</v>
      </c>
      <c r="O86" s="95" t="s">
        <v>112</v>
      </c>
      <c r="P86" s="95" t="s">
        <v>113</v>
      </c>
      <c r="Q86" s="95" t="s">
        <v>114</v>
      </c>
      <c r="R86" s="95" t="s">
        <v>115</v>
      </c>
      <c r="S86" s="95" t="s">
        <v>116</v>
      </c>
      <c r="T86" s="96" t="s">
        <v>117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0"/>
      <c r="B87" s="41"/>
      <c r="C87" s="101" t="s">
        <v>118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P88+P93</f>
        <v>0</v>
      </c>
      <c r="Q87" s="98"/>
      <c r="R87" s="188">
        <f>R88+R93</f>
        <v>0</v>
      </c>
      <c r="S87" s="98"/>
      <c r="T87" s="189">
        <f>T88+T93</f>
        <v>24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69</v>
      </c>
      <c r="AU87" s="19" t="s">
        <v>95</v>
      </c>
      <c r="BK87" s="190">
        <f>BK88+BK93</f>
        <v>0</v>
      </c>
    </row>
    <row r="88" s="12" customFormat="1" ht="25.92" customHeight="1">
      <c r="A88" s="12"/>
      <c r="B88" s="191"/>
      <c r="C88" s="192"/>
      <c r="D88" s="193" t="s">
        <v>69</v>
      </c>
      <c r="E88" s="194" t="s">
        <v>119</v>
      </c>
      <c r="F88" s="194" t="s">
        <v>120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</v>
      </c>
      <c r="S88" s="199"/>
      <c r="T88" s="201">
        <f>T89</f>
        <v>24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78</v>
      </c>
      <c r="AT88" s="203" t="s">
        <v>69</v>
      </c>
      <c r="AU88" s="203" t="s">
        <v>70</v>
      </c>
      <c r="AY88" s="202" t="s">
        <v>121</v>
      </c>
      <c r="BK88" s="204">
        <f>BK89</f>
        <v>0</v>
      </c>
    </row>
    <row r="89" s="12" customFormat="1" ht="22.8" customHeight="1">
      <c r="A89" s="12"/>
      <c r="B89" s="191"/>
      <c r="C89" s="192"/>
      <c r="D89" s="193" t="s">
        <v>69</v>
      </c>
      <c r="E89" s="205" t="s">
        <v>170</v>
      </c>
      <c r="F89" s="205" t="s">
        <v>457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SUM(P90:P92)</f>
        <v>0</v>
      </c>
      <c r="Q89" s="199"/>
      <c r="R89" s="200">
        <f>SUM(R90:R92)</f>
        <v>0</v>
      </c>
      <c r="S89" s="199"/>
      <c r="T89" s="201">
        <f>SUM(T90:T92)</f>
        <v>24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78</v>
      </c>
      <c r="AT89" s="203" t="s">
        <v>69</v>
      </c>
      <c r="AU89" s="203" t="s">
        <v>78</v>
      </c>
      <c r="AY89" s="202" t="s">
        <v>121</v>
      </c>
      <c r="BK89" s="204">
        <f>SUM(BK90:BK92)</f>
        <v>0</v>
      </c>
    </row>
    <row r="90" s="2" customFormat="1" ht="33" customHeight="1">
      <c r="A90" s="40"/>
      <c r="B90" s="41"/>
      <c r="C90" s="207" t="s">
        <v>78</v>
      </c>
      <c r="D90" s="207" t="s">
        <v>123</v>
      </c>
      <c r="E90" s="208" t="s">
        <v>592</v>
      </c>
      <c r="F90" s="209" t="s">
        <v>593</v>
      </c>
      <c r="G90" s="210" t="s">
        <v>126</v>
      </c>
      <c r="H90" s="211">
        <v>2400</v>
      </c>
      <c r="I90" s="212"/>
      <c r="J90" s="213">
        <f>ROUND(I90*H90,2)</f>
        <v>0</v>
      </c>
      <c r="K90" s="209" t="s">
        <v>127</v>
      </c>
      <c r="L90" s="46"/>
      <c r="M90" s="214" t="s">
        <v>19</v>
      </c>
      <c r="N90" s="215" t="s">
        <v>41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0.01</v>
      </c>
      <c r="T90" s="217">
        <f>S90*H90</f>
        <v>24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128</v>
      </c>
      <c r="AT90" s="218" t="s">
        <v>123</v>
      </c>
      <c r="AU90" s="218" t="s">
        <v>80</v>
      </c>
      <c r="AY90" s="19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78</v>
      </c>
      <c r="BK90" s="219">
        <f>ROUND(I90*H90,2)</f>
        <v>0</v>
      </c>
      <c r="BL90" s="19" t="s">
        <v>128</v>
      </c>
      <c r="BM90" s="218" t="s">
        <v>594</v>
      </c>
    </row>
    <row r="91" s="2" customFormat="1">
      <c r="A91" s="40"/>
      <c r="B91" s="41"/>
      <c r="C91" s="42"/>
      <c r="D91" s="220" t="s">
        <v>130</v>
      </c>
      <c r="E91" s="42"/>
      <c r="F91" s="221" t="s">
        <v>595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80</v>
      </c>
    </row>
    <row r="92" s="13" customFormat="1">
      <c r="A92" s="13"/>
      <c r="B92" s="225"/>
      <c r="C92" s="226"/>
      <c r="D92" s="227" t="s">
        <v>132</v>
      </c>
      <c r="E92" s="228" t="s">
        <v>19</v>
      </c>
      <c r="F92" s="229" t="s">
        <v>596</v>
      </c>
      <c r="G92" s="226"/>
      <c r="H92" s="230">
        <v>2400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132</v>
      </c>
      <c r="AU92" s="236" t="s">
        <v>80</v>
      </c>
      <c r="AV92" s="13" t="s">
        <v>80</v>
      </c>
      <c r="AW92" s="13" t="s">
        <v>32</v>
      </c>
      <c r="AX92" s="13" t="s">
        <v>78</v>
      </c>
      <c r="AY92" s="236" t="s">
        <v>121</v>
      </c>
    </row>
    <row r="93" s="12" customFormat="1" ht="25.92" customHeight="1">
      <c r="A93" s="12"/>
      <c r="B93" s="191"/>
      <c r="C93" s="192"/>
      <c r="D93" s="193" t="s">
        <v>69</v>
      </c>
      <c r="E93" s="194" t="s">
        <v>597</v>
      </c>
      <c r="F93" s="194" t="s">
        <v>598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P94+P110+P119+P127+P132</f>
        <v>0</v>
      </c>
      <c r="Q93" s="199"/>
      <c r="R93" s="200">
        <f>R94+R110+R119+R127+R132</f>
        <v>0</v>
      </c>
      <c r="S93" s="199"/>
      <c r="T93" s="201">
        <f>T94+T110+T119+T127+T132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146</v>
      </c>
      <c r="AT93" s="203" t="s">
        <v>69</v>
      </c>
      <c r="AU93" s="203" t="s">
        <v>70</v>
      </c>
      <c r="AY93" s="202" t="s">
        <v>121</v>
      </c>
      <c r="BK93" s="204">
        <f>BK94+BK110+BK119+BK127+BK132</f>
        <v>0</v>
      </c>
    </row>
    <row r="94" s="12" customFormat="1" ht="22.8" customHeight="1">
      <c r="A94" s="12"/>
      <c r="B94" s="191"/>
      <c r="C94" s="192"/>
      <c r="D94" s="193" t="s">
        <v>69</v>
      </c>
      <c r="E94" s="205" t="s">
        <v>599</v>
      </c>
      <c r="F94" s="205" t="s">
        <v>600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SUM(P95:P109)</f>
        <v>0</v>
      </c>
      <c r="Q94" s="199"/>
      <c r="R94" s="200">
        <f>SUM(R95:R109)</f>
        <v>0</v>
      </c>
      <c r="S94" s="199"/>
      <c r="T94" s="201">
        <f>SUM(T95:T109)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146</v>
      </c>
      <c r="AT94" s="203" t="s">
        <v>69</v>
      </c>
      <c r="AU94" s="203" t="s">
        <v>78</v>
      </c>
      <c r="AY94" s="202" t="s">
        <v>121</v>
      </c>
      <c r="BK94" s="204">
        <f>SUM(BK95:BK109)</f>
        <v>0</v>
      </c>
    </row>
    <row r="95" s="2" customFormat="1" ht="16.5" customHeight="1">
      <c r="A95" s="40"/>
      <c r="B95" s="41"/>
      <c r="C95" s="207" t="s">
        <v>80</v>
      </c>
      <c r="D95" s="207" t="s">
        <v>123</v>
      </c>
      <c r="E95" s="208" t="s">
        <v>601</v>
      </c>
      <c r="F95" s="209" t="s">
        <v>602</v>
      </c>
      <c r="G95" s="210" t="s">
        <v>603</v>
      </c>
      <c r="H95" s="211">
        <v>1</v>
      </c>
      <c r="I95" s="212"/>
      <c r="J95" s="213">
        <f>ROUND(I95*H95,2)</f>
        <v>0</v>
      </c>
      <c r="K95" s="209" t="s">
        <v>127</v>
      </c>
      <c r="L95" s="46"/>
      <c r="M95" s="214" t="s">
        <v>19</v>
      </c>
      <c r="N95" s="215" t="s">
        <v>41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604</v>
      </c>
      <c r="AT95" s="218" t="s">
        <v>123</v>
      </c>
      <c r="AU95" s="218" t="s">
        <v>80</v>
      </c>
      <c r="AY95" s="19" t="s">
        <v>121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78</v>
      </c>
      <c r="BK95" s="219">
        <f>ROUND(I95*H95,2)</f>
        <v>0</v>
      </c>
      <c r="BL95" s="19" t="s">
        <v>604</v>
      </c>
      <c r="BM95" s="218" t="s">
        <v>605</v>
      </c>
    </row>
    <row r="96" s="2" customFormat="1">
      <c r="A96" s="40"/>
      <c r="B96" s="41"/>
      <c r="C96" s="42"/>
      <c r="D96" s="220" t="s">
        <v>130</v>
      </c>
      <c r="E96" s="42"/>
      <c r="F96" s="221" t="s">
        <v>606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80</v>
      </c>
    </row>
    <row r="97" s="2" customFormat="1" ht="24.15" customHeight="1">
      <c r="A97" s="40"/>
      <c r="B97" s="41"/>
      <c r="C97" s="207" t="s">
        <v>141</v>
      </c>
      <c r="D97" s="207" t="s">
        <v>123</v>
      </c>
      <c r="E97" s="208" t="s">
        <v>607</v>
      </c>
      <c r="F97" s="209" t="s">
        <v>608</v>
      </c>
      <c r="G97" s="210" t="s">
        <v>609</v>
      </c>
      <c r="H97" s="211">
        <v>1</v>
      </c>
      <c r="I97" s="212"/>
      <c r="J97" s="213">
        <f>ROUND(I97*H97,2)</f>
        <v>0</v>
      </c>
      <c r="K97" s="209" t="s">
        <v>211</v>
      </c>
      <c r="L97" s="46"/>
      <c r="M97" s="214" t="s">
        <v>19</v>
      </c>
      <c r="N97" s="215" t="s">
        <v>41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604</v>
      </c>
      <c r="AT97" s="218" t="s">
        <v>123</v>
      </c>
      <c r="AU97" s="218" t="s">
        <v>80</v>
      </c>
      <c r="AY97" s="19" t="s">
        <v>121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78</v>
      </c>
      <c r="BK97" s="219">
        <f>ROUND(I97*H97,2)</f>
        <v>0</v>
      </c>
      <c r="BL97" s="19" t="s">
        <v>604</v>
      </c>
      <c r="BM97" s="218" t="s">
        <v>610</v>
      </c>
    </row>
    <row r="98" s="2" customFormat="1" ht="21.75" customHeight="1">
      <c r="A98" s="40"/>
      <c r="B98" s="41"/>
      <c r="C98" s="207" t="s">
        <v>128</v>
      </c>
      <c r="D98" s="207" t="s">
        <v>123</v>
      </c>
      <c r="E98" s="208" t="s">
        <v>611</v>
      </c>
      <c r="F98" s="209" t="s">
        <v>612</v>
      </c>
      <c r="G98" s="210" t="s">
        <v>609</v>
      </c>
      <c r="H98" s="211">
        <v>2</v>
      </c>
      <c r="I98" s="212"/>
      <c r="J98" s="213">
        <f>ROUND(I98*H98,2)</f>
        <v>0</v>
      </c>
      <c r="K98" s="209" t="s">
        <v>211</v>
      </c>
      <c r="L98" s="46"/>
      <c r="M98" s="214" t="s">
        <v>19</v>
      </c>
      <c r="N98" s="215" t="s">
        <v>41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604</v>
      </c>
      <c r="AT98" s="218" t="s">
        <v>123</v>
      </c>
      <c r="AU98" s="218" t="s">
        <v>80</v>
      </c>
      <c r="AY98" s="19" t="s">
        <v>121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78</v>
      </c>
      <c r="BK98" s="219">
        <f>ROUND(I98*H98,2)</f>
        <v>0</v>
      </c>
      <c r="BL98" s="19" t="s">
        <v>604</v>
      </c>
      <c r="BM98" s="218" t="s">
        <v>613</v>
      </c>
    </row>
    <row r="99" s="13" customFormat="1">
      <c r="A99" s="13"/>
      <c r="B99" s="225"/>
      <c r="C99" s="226"/>
      <c r="D99" s="227" t="s">
        <v>132</v>
      </c>
      <c r="E99" s="228" t="s">
        <v>19</v>
      </c>
      <c r="F99" s="229" t="s">
        <v>80</v>
      </c>
      <c r="G99" s="226"/>
      <c r="H99" s="230">
        <v>2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132</v>
      </c>
      <c r="AU99" s="236" t="s">
        <v>80</v>
      </c>
      <c r="AV99" s="13" t="s">
        <v>80</v>
      </c>
      <c r="AW99" s="13" t="s">
        <v>32</v>
      </c>
      <c r="AX99" s="13" t="s">
        <v>78</v>
      </c>
      <c r="AY99" s="236" t="s">
        <v>121</v>
      </c>
    </row>
    <row r="100" s="2" customFormat="1" ht="16.5" customHeight="1">
      <c r="A100" s="40"/>
      <c r="B100" s="41"/>
      <c r="C100" s="207" t="s">
        <v>146</v>
      </c>
      <c r="D100" s="207" t="s">
        <v>123</v>
      </c>
      <c r="E100" s="208" t="s">
        <v>614</v>
      </c>
      <c r="F100" s="209" t="s">
        <v>615</v>
      </c>
      <c r="G100" s="210" t="s">
        <v>603</v>
      </c>
      <c r="H100" s="211">
        <v>1</v>
      </c>
      <c r="I100" s="212"/>
      <c r="J100" s="213">
        <f>ROUND(I100*H100,2)</f>
        <v>0</v>
      </c>
      <c r="K100" s="209" t="s">
        <v>127</v>
      </c>
      <c r="L100" s="46"/>
      <c r="M100" s="214" t="s">
        <v>19</v>
      </c>
      <c r="N100" s="215" t="s">
        <v>41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604</v>
      </c>
      <c r="AT100" s="218" t="s">
        <v>123</v>
      </c>
      <c r="AU100" s="218" t="s">
        <v>80</v>
      </c>
      <c r="AY100" s="19" t="s">
        <v>121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78</v>
      </c>
      <c r="BK100" s="219">
        <f>ROUND(I100*H100,2)</f>
        <v>0</v>
      </c>
      <c r="BL100" s="19" t="s">
        <v>604</v>
      </c>
      <c r="BM100" s="218" t="s">
        <v>616</v>
      </c>
    </row>
    <row r="101" s="2" customFormat="1">
      <c r="A101" s="40"/>
      <c r="B101" s="41"/>
      <c r="C101" s="42"/>
      <c r="D101" s="220" t="s">
        <v>130</v>
      </c>
      <c r="E101" s="42"/>
      <c r="F101" s="221" t="s">
        <v>617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80</v>
      </c>
    </row>
    <row r="102" s="2" customFormat="1" ht="16.5" customHeight="1">
      <c r="A102" s="40"/>
      <c r="B102" s="41"/>
      <c r="C102" s="207" t="s">
        <v>155</v>
      </c>
      <c r="D102" s="207" t="s">
        <v>123</v>
      </c>
      <c r="E102" s="208" t="s">
        <v>618</v>
      </c>
      <c r="F102" s="209" t="s">
        <v>619</v>
      </c>
      <c r="G102" s="210" t="s">
        <v>603</v>
      </c>
      <c r="H102" s="211">
        <v>1</v>
      </c>
      <c r="I102" s="212"/>
      <c r="J102" s="213">
        <f>ROUND(I102*H102,2)</f>
        <v>0</v>
      </c>
      <c r="K102" s="209" t="s">
        <v>127</v>
      </c>
      <c r="L102" s="46"/>
      <c r="M102" s="214" t="s">
        <v>19</v>
      </c>
      <c r="N102" s="215" t="s">
        <v>41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604</v>
      </c>
      <c r="AT102" s="218" t="s">
        <v>123</v>
      </c>
      <c r="AU102" s="218" t="s">
        <v>80</v>
      </c>
      <c r="AY102" s="19" t="s">
        <v>121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78</v>
      </c>
      <c r="BK102" s="219">
        <f>ROUND(I102*H102,2)</f>
        <v>0</v>
      </c>
      <c r="BL102" s="19" t="s">
        <v>604</v>
      </c>
      <c r="BM102" s="218" t="s">
        <v>620</v>
      </c>
    </row>
    <row r="103" s="2" customFormat="1">
      <c r="A103" s="40"/>
      <c r="B103" s="41"/>
      <c r="C103" s="42"/>
      <c r="D103" s="220" t="s">
        <v>130</v>
      </c>
      <c r="E103" s="42"/>
      <c r="F103" s="221" t="s">
        <v>621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2" customFormat="1" ht="16.5" customHeight="1">
      <c r="A104" s="40"/>
      <c r="B104" s="41"/>
      <c r="C104" s="207" t="s">
        <v>160</v>
      </c>
      <c r="D104" s="207" t="s">
        <v>123</v>
      </c>
      <c r="E104" s="208" t="s">
        <v>622</v>
      </c>
      <c r="F104" s="209" t="s">
        <v>623</v>
      </c>
      <c r="G104" s="210" t="s">
        <v>603</v>
      </c>
      <c r="H104" s="211">
        <v>1</v>
      </c>
      <c r="I104" s="212"/>
      <c r="J104" s="213">
        <f>ROUND(I104*H104,2)</f>
        <v>0</v>
      </c>
      <c r="K104" s="209" t="s">
        <v>127</v>
      </c>
      <c r="L104" s="46"/>
      <c r="M104" s="214" t="s">
        <v>19</v>
      </c>
      <c r="N104" s="215" t="s">
        <v>41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604</v>
      </c>
      <c r="AT104" s="218" t="s">
        <v>123</v>
      </c>
      <c r="AU104" s="218" t="s">
        <v>80</v>
      </c>
      <c r="AY104" s="19" t="s">
        <v>121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78</v>
      </c>
      <c r="BK104" s="219">
        <f>ROUND(I104*H104,2)</f>
        <v>0</v>
      </c>
      <c r="BL104" s="19" t="s">
        <v>604</v>
      </c>
      <c r="BM104" s="218" t="s">
        <v>624</v>
      </c>
    </row>
    <row r="105" s="2" customFormat="1">
      <c r="A105" s="40"/>
      <c r="B105" s="41"/>
      <c r="C105" s="42"/>
      <c r="D105" s="220" t="s">
        <v>130</v>
      </c>
      <c r="E105" s="42"/>
      <c r="F105" s="221" t="s">
        <v>625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80</v>
      </c>
    </row>
    <row r="106" s="2" customFormat="1" ht="16.5" customHeight="1">
      <c r="A106" s="40"/>
      <c r="B106" s="41"/>
      <c r="C106" s="207" t="s">
        <v>165</v>
      </c>
      <c r="D106" s="207" t="s">
        <v>123</v>
      </c>
      <c r="E106" s="208" t="s">
        <v>626</v>
      </c>
      <c r="F106" s="209" t="s">
        <v>627</v>
      </c>
      <c r="G106" s="210" t="s">
        <v>603</v>
      </c>
      <c r="H106" s="211">
        <v>1</v>
      </c>
      <c r="I106" s="212"/>
      <c r="J106" s="213">
        <f>ROUND(I106*H106,2)</f>
        <v>0</v>
      </c>
      <c r="K106" s="209" t="s">
        <v>211</v>
      </c>
      <c r="L106" s="46"/>
      <c r="M106" s="214" t="s">
        <v>19</v>
      </c>
      <c r="N106" s="215" t="s">
        <v>41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604</v>
      </c>
      <c r="AT106" s="218" t="s">
        <v>123</v>
      </c>
      <c r="AU106" s="218" t="s">
        <v>80</v>
      </c>
      <c r="AY106" s="19" t="s">
        <v>121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78</v>
      </c>
      <c r="BK106" s="219">
        <f>ROUND(I106*H106,2)</f>
        <v>0</v>
      </c>
      <c r="BL106" s="19" t="s">
        <v>604</v>
      </c>
      <c r="BM106" s="218" t="s">
        <v>628</v>
      </c>
    </row>
    <row r="107" s="2" customFormat="1" ht="16.5" customHeight="1">
      <c r="A107" s="40"/>
      <c r="B107" s="41"/>
      <c r="C107" s="207" t="s">
        <v>170</v>
      </c>
      <c r="D107" s="207" t="s">
        <v>123</v>
      </c>
      <c r="E107" s="208" t="s">
        <v>629</v>
      </c>
      <c r="F107" s="209" t="s">
        <v>630</v>
      </c>
      <c r="G107" s="210" t="s">
        <v>603</v>
      </c>
      <c r="H107" s="211">
        <v>1</v>
      </c>
      <c r="I107" s="212"/>
      <c r="J107" s="213">
        <f>ROUND(I107*H107,2)</f>
        <v>0</v>
      </c>
      <c r="K107" s="209" t="s">
        <v>211</v>
      </c>
      <c r="L107" s="46"/>
      <c r="M107" s="214" t="s">
        <v>19</v>
      </c>
      <c r="N107" s="215" t="s">
        <v>41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604</v>
      </c>
      <c r="AT107" s="218" t="s">
        <v>123</v>
      </c>
      <c r="AU107" s="218" t="s">
        <v>80</v>
      </c>
      <c r="AY107" s="19" t="s">
        <v>121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78</v>
      </c>
      <c r="BK107" s="219">
        <f>ROUND(I107*H107,2)</f>
        <v>0</v>
      </c>
      <c r="BL107" s="19" t="s">
        <v>604</v>
      </c>
      <c r="BM107" s="218" t="s">
        <v>631</v>
      </c>
    </row>
    <row r="108" s="2" customFormat="1" ht="16.5" customHeight="1">
      <c r="A108" s="40"/>
      <c r="B108" s="41"/>
      <c r="C108" s="207" t="s">
        <v>177</v>
      </c>
      <c r="D108" s="207" t="s">
        <v>123</v>
      </c>
      <c r="E108" s="208" t="s">
        <v>632</v>
      </c>
      <c r="F108" s="209" t="s">
        <v>633</v>
      </c>
      <c r="G108" s="210" t="s">
        <v>603</v>
      </c>
      <c r="H108" s="211">
        <v>1</v>
      </c>
      <c r="I108" s="212"/>
      <c r="J108" s="213">
        <f>ROUND(I108*H108,2)</f>
        <v>0</v>
      </c>
      <c r="K108" s="209" t="s">
        <v>127</v>
      </c>
      <c r="L108" s="46"/>
      <c r="M108" s="214" t="s">
        <v>19</v>
      </c>
      <c r="N108" s="215" t="s">
        <v>41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604</v>
      </c>
      <c r="AT108" s="218" t="s">
        <v>123</v>
      </c>
      <c r="AU108" s="218" t="s">
        <v>80</v>
      </c>
      <c r="AY108" s="19" t="s">
        <v>121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78</v>
      </c>
      <c r="BK108" s="219">
        <f>ROUND(I108*H108,2)</f>
        <v>0</v>
      </c>
      <c r="BL108" s="19" t="s">
        <v>604</v>
      </c>
      <c r="BM108" s="218" t="s">
        <v>634</v>
      </c>
    </row>
    <row r="109" s="2" customFormat="1">
      <c r="A109" s="40"/>
      <c r="B109" s="41"/>
      <c r="C109" s="42"/>
      <c r="D109" s="220" t="s">
        <v>130</v>
      </c>
      <c r="E109" s="42"/>
      <c r="F109" s="221" t="s">
        <v>635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80</v>
      </c>
    </row>
    <row r="110" s="12" customFormat="1" ht="22.8" customHeight="1">
      <c r="A110" s="12"/>
      <c r="B110" s="191"/>
      <c r="C110" s="192"/>
      <c r="D110" s="193" t="s">
        <v>69</v>
      </c>
      <c r="E110" s="205" t="s">
        <v>636</v>
      </c>
      <c r="F110" s="205" t="s">
        <v>637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SUM(P111:P118)</f>
        <v>0</v>
      </c>
      <c r="Q110" s="199"/>
      <c r="R110" s="200">
        <f>SUM(R111:R118)</f>
        <v>0</v>
      </c>
      <c r="S110" s="199"/>
      <c r="T110" s="201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146</v>
      </c>
      <c r="AT110" s="203" t="s">
        <v>69</v>
      </c>
      <c r="AU110" s="203" t="s">
        <v>78</v>
      </c>
      <c r="AY110" s="202" t="s">
        <v>121</v>
      </c>
      <c r="BK110" s="204">
        <f>SUM(BK111:BK118)</f>
        <v>0</v>
      </c>
    </row>
    <row r="111" s="2" customFormat="1" ht="16.5" customHeight="1">
      <c r="A111" s="40"/>
      <c r="B111" s="41"/>
      <c r="C111" s="207" t="s">
        <v>194</v>
      </c>
      <c r="D111" s="207" t="s">
        <v>123</v>
      </c>
      <c r="E111" s="208" t="s">
        <v>638</v>
      </c>
      <c r="F111" s="209" t="s">
        <v>637</v>
      </c>
      <c r="G111" s="210" t="s">
        <v>603</v>
      </c>
      <c r="H111" s="211">
        <v>1</v>
      </c>
      <c r="I111" s="212"/>
      <c r="J111" s="213">
        <f>ROUND(I111*H111,2)</f>
        <v>0</v>
      </c>
      <c r="K111" s="209" t="s">
        <v>127</v>
      </c>
      <c r="L111" s="46"/>
      <c r="M111" s="214" t="s">
        <v>19</v>
      </c>
      <c r="N111" s="215" t="s">
        <v>41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604</v>
      </c>
      <c r="AT111" s="218" t="s">
        <v>123</v>
      </c>
      <c r="AU111" s="218" t="s">
        <v>80</v>
      </c>
      <c r="AY111" s="19" t="s">
        <v>121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78</v>
      </c>
      <c r="BK111" s="219">
        <f>ROUND(I111*H111,2)</f>
        <v>0</v>
      </c>
      <c r="BL111" s="19" t="s">
        <v>604</v>
      </c>
      <c r="BM111" s="218" t="s">
        <v>639</v>
      </c>
    </row>
    <row r="112" s="2" customFormat="1">
      <c r="A112" s="40"/>
      <c r="B112" s="41"/>
      <c r="C112" s="42"/>
      <c r="D112" s="220" t="s">
        <v>130</v>
      </c>
      <c r="E112" s="42"/>
      <c r="F112" s="221" t="s">
        <v>640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80</v>
      </c>
    </row>
    <row r="113" s="2" customFormat="1" ht="21.75" customHeight="1">
      <c r="A113" s="40"/>
      <c r="B113" s="41"/>
      <c r="C113" s="207" t="s">
        <v>202</v>
      </c>
      <c r="D113" s="207" t="s">
        <v>123</v>
      </c>
      <c r="E113" s="208" t="s">
        <v>641</v>
      </c>
      <c r="F113" s="209" t="s">
        <v>642</v>
      </c>
      <c r="G113" s="210" t="s">
        <v>603</v>
      </c>
      <c r="H113" s="211">
        <v>1</v>
      </c>
      <c r="I113" s="212"/>
      <c r="J113" s="213">
        <f>ROUND(I113*H113,2)</f>
        <v>0</v>
      </c>
      <c r="K113" s="209" t="s">
        <v>127</v>
      </c>
      <c r="L113" s="46"/>
      <c r="M113" s="214" t="s">
        <v>19</v>
      </c>
      <c r="N113" s="215" t="s">
        <v>41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604</v>
      </c>
      <c r="AT113" s="218" t="s">
        <v>123</v>
      </c>
      <c r="AU113" s="218" t="s">
        <v>80</v>
      </c>
      <c r="AY113" s="19" t="s">
        <v>121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78</v>
      </c>
      <c r="BK113" s="219">
        <f>ROUND(I113*H113,2)</f>
        <v>0</v>
      </c>
      <c r="BL113" s="19" t="s">
        <v>604</v>
      </c>
      <c r="BM113" s="218" t="s">
        <v>643</v>
      </c>
    </row>
    <row r="114" s="2" customFormat="1">
      <c r="A114" s="40"/>
      <c r="B114" s="41"/>
      <c r="C114" s="42"/>
      <c r="D114" s="220" t="s">
        <v>130</v>
      </c>
      <c r="E114" s="42"/>
      <c r="F114" s="221" t="s">
        <v>644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130</v>
      </c>
      <c r="AU114" s="19" t="s">
        <v>80</v>
      </c>
    </row>
    <row r="115" s="2" customFormat="1" ht="16.5" customHeight="1">
      <c r="A115" s="40"/>
      <c r="B115" s="41"/>
      <c r="C115" s="207" t="s">
        <v>208</v>
      </c>
      <c r="D115" s="207" t="s">
        <v>123</v>
      </c>
      <c r="E115" s="208" t="s">
        <v>645</v>
      </c>
      <c r="F115" s="209" t="s">
        <v>646</v>
      </c>
      <c r="G115" s="210" t="s">
        <v>603</v>
      </c>
      <c r="H115" s="211">
        <v>1</v>
      </c>
      <c r="I115" s="212"/>
      <c r="J115" s="213">
        <f>ROUND(I115*H115,2)</f>
        <v>0</v>
      </c>
      <c r="K115" s="209" t="s">
        <v>127</v>
      </c>
      <c r="L115" s="46"/>
      <c r="M115" s="214" t="s">
        <v>19</v>
      </c>
      <c r="N115" s="215" t="s">
        <v>41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604</v>
      </c>
      <c r="AT115" s="218" t="s">
        <v>123</v>
      </c>
      <c r="AU115" s="218" t="s">
        <v>80</v>
      </c>
      <c r="AY115" s="19" t="s">
        <v>121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78</v>
      </c>
      <c r="BK115" s="219">
        <f>ROUND(I115*H115,2)</f>
        <v>0</v>
      </c>
      <c r="BL115" s="19" t="s">
        <v>604</v>
      </c>
      <c r="BM115" s="218" t="s">
        <v>647</v>
      </c>
    </row>
    <row r="116" s="2" customFormat="1">
      <c r="A116" s="40"/>
      <c r="B116" s="41"/>
      <c r="C116" s="42"/>
      <c r="D116" s="220" t="s">
        <v>130</v>
      </c>
      <c r="E116" s="42"/>
      <c r="F116" s="221" t="s">
        <v>648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80</v>
      </c>
    </row>
    <row r="117" s="2" customFormat="1" ht="16.5" customHeight="1">
      <c r="A117" s="40"/>
      <c r="B117" s="41"/>
      <c r="C117" s="207" t="s">
        <v>218</v>
      </c>
      <c r="D117" s="207" t="s">
        <v>123</v>
      </c>
      <c r="E117" s="208" t="s">
        <v>649</v>
      </c>
      <c r="F117" s="209" t="s">
        <v>650</v>
      </c>
      <c r="G117" s="210" t="s">
        <v>603</v>
      </c>
      <c r="H117" s="211">
        <v>1</v>
      </c>
      <c r="I117" s="212"/>
      <c r="J117" s="213">
        <f>ROUND(I117*H117,2)</f>
        <v>0</v>
      </c>
      <c r="K117" s="209" t="s">
        <v>127</v>
      </c>
      <c r="L117" s="46"/>
      <c r="M117" s="214" t="s">
        <v>19</v>
      </c>
      <c r="N117" s="215" t="s">
        <v>41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604</v>
      </c>
      <c r="AT117" s="218" t="s">
        <v>123</v>
      </c>
      <c r="AU117" s="218" t="s">
        <v>80</v>
      </c>
      <c r="AY117" s="19" t="s">
        <v>121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78</v>
      </c>
      <c r="BK117" s="219">
        <f>ROUND(I117*H117,2)</f>
        <v>0</v>
      </c>
      <c r="BL117" s="19" t="s">
        <v>604</v>
      </c>
      <c r="BM117" s="218" t="s">
        <v>651</v>
      </c>
    </row>
    <row r="118" s="2" customFormat="1">
      <c r="A118" s="40"/>
      <c r="B118" s="41"/>
      <c r="C118" s="42"/>
      <c r="D118" s="220" t="s">
        <v>130</v>
      </c>
      <c r="E118" s="42"/>
      <c r="F118" s="221" t="s">
        <v>652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80</v>
      </c>
    </row>
    <row r="119" s="12" customFormat="1" ht="22.8" customHeight="1">
      <c r="A119" s="12"/>
      <c r="B119" s="191"/>
      <c r="C119" s="192"/>
      <c r="D119" s="193" t="s">
        <v>69</v>
      </c>
      <c r="E119" s="205" t="s">
        <v>653</v>
      </c>
      <c r="F119" s="205" t="s">
        <v>654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SUM(P120:P126)</f>
        <v>0</v>
      </c>
      <c r="Q119" s="199"/>
      <c r="R119" s="200">
        <f>SUM(R120:R126)</f>
        <v>0</v>
      </c>
      <c r="S119" s="199"/>
      <c r="T119" s="201">
        <f>SUM(T120:T126)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146</v>
      </c>
      <c r="AT119" s="203" t="s">
        <v>69</v>
      </c>
      <c r="AU119" s="203" t="s">
        <v>78</v>
      </c>
      <c r="AY119" s="202" t="s">
        <v>121</v>
      </c>
      <c r="BK119" s="204">
        <f>SUM(BK120:BK126)</f>
        <v>0</v>
      </c>
    </row>
    <row r="120" s="2" customFormat="1" ht="16.5" customHeight="1">
      <c r="A120" s="40"/>
      <c r="B120" s="41"/>
      <c r="C120" s="207" t="s">
        <v>8</v>
      </c>
      <c r="D120" s="207" t="s">
        <v>123</v>
      </c>
      <c r="E120" s="208" t="s">
        <v>655</v>
      </c>
      <c r="F120" s="209" t="s">
        <v>656</v>
      </c>
      <c r="G120" s="210" t="s">
        <v>603</v>
      </c>
      <c r="H120" s="211">
        <v>1</v>
      </c>
      <c r="I120" s="212"/>
      <c r="J120" s="213">
        <f>ROUND(I120*H120,2)</f>
        <v>0</v>
      </c>
      <c r="K120" s="209" t="s">
        <v>127</v>
      </c>
      <c r="L120" s="46"/>
      <c r="M120" s="214" t="s">
        <v>19</v>
      </c>
      <c r="N120" s="215" t="s">
        <v>41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604</v>
      </c>
      <c r="AT120" s="218" t="s">
        <v>123</v>
      </c>
      <c r="AU120" s="218" t="s">
        <v>80</v>
      </c>
      <c r="AY120" s="19" t="s">
        <v>121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78</v>
      </c>
      <c r="BK120" s="219">
        <f>ROUND(I120*H120,2)</f>
        <v>0</v>
      </c>
      <c r="BL120" s="19" t="s">
        <v>604</v>
      </c>
      <c r="BM120" s="218" t="s">
        <v>657</v>
      </c>
    </row>
    <row r="121" s="2" customFormat="1">
      <c r="A121" s="40"/>
      <c r="B121" s="41"/>
      <c r="C121" s="42"/>
      <c r="D121" s="220" t="s">
        <v>130</v>
      </c>
      <c r="E121" s="42"/>
      <c r="F121" s="221" t="s">
        <v>658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13" customFormat="1">
      <c r="A122" s="13"/>
      <c r="B122" s="225"/>
      <c r="C122" s="226"/>
      <c r="D122" s="227" t="s">
        <v>132</v>
      </c>
      <c r="E122" s="228" t="s">
        <v>19</v>
      </c>
      <c r="F122" s="229" t="s">
        <v>659</v>
      </c>
      <c r="G122" s="226"/>
      <c r="H122" s="230">
        <v>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132</v>
      </c>
      <c r="AU122" s="236" t="s">
        <v>80</v>
      </c>
      <c r="AV122" s="13" t="s">
        <v>80</v>
      </c>
      <c r="AW122" s="13" t="s">
        <v>32</v>
      </c>
      <c r="AX122" s="13" t="s">
        <v>78</v>
      </c>
      <c r="AY122" s="236" t="s">
        <v>121</v>
      </c>
    </row>
    <row r="123" s="2" customFormat="1" ht="16.5" customHeight="1">
      <c r="A123" s="40"/>
      <c r="B123" s="41"/>
      <c r="C123" s="207" t="s">
        <v>230</v>
      </c>
      <c r="D123" s="207" t="s">
        <v>123</v>
      </c>
      <c r="E123" s="208" t="s">
        <v>660</v>
      </c>
      <c r="F123" s="209" t="s">
        <v>661</v>
      </c>
      <c r="G123" s="210" t="s">
        <v>603</v>
      </c>
      <c r="H123" s="211">
        <v>1</v>
      </c>
      <c r="I123" s="212"/>
      <c r="J123" s="213">
        <f>ROUND(I123*H123,2)</f>
        <v>0</v>
      </c>
      <c r="K123" s="209" t="s">
        <v>211</v>
      </c>
      <c r="L123" s="46"/>
      <c r="M123" s="214" t="s">
        <v>19</v>
      </c>
      <c r="N123" s="215" t="s">
        <v>41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604</v>
      </c>
      <c r="AT123" s="218" t="s">
        <v>123</v>
      </c>
      <c r="AU123" s="218" t="s">
        <v>80</v>
      </c>
      <c r="AY123" s="19" t="s">
        <v>121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78</v>
      </c>
      <c r="BK123" s="219">
        <f>ROUND(I123*H123,2)</f>
        <v>0</v>
      </c>
      <c r="BL123" s="19" t="s">
        <v>604</v>
      </c>
      <c r="BM123" s="218" t="s">
        <v>662</v>
      </c>
    </row>
    <row r="124" s="2" customFormat="1" ht="16.5" customHeight="1">
      <c r="A124" s="40"/>
      <c r="B124" s="41"/>
      <c r="C124" s="207" t="s">
        <v>236</v>
      </c>
      <c r="D124" s="207" t="s">
        <v>123</v>
      </c>
      <c r="E124" s="208" t="s">
        <v>663</v>
      </c>
      <c r="F124" s="209" t="s">
        <v>664</v>
      </c>
      <c r="G124" s="210" t="s">
        <v>603</v>
      </c>
      <c r="H124" s="211">
        <v>1</v>
      </c>
      <c r="I124" s="212"/>
      <c r="J124" s="213">
        <f>ROUND(I124*H124,2)</f>
        <v>0</v>
      </c>
      <c r="K124" s="209" t="s">
        <v>127</v>
      </c>
      <c r="L124" s="46"/>
      <c r="M124" s="214" t="s">
        <v>19</v>
      </c>
      <c r="N124" s="215" t="s">
        <v>41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604</v>
      </c>
      <c r="AT124" s="218" t="s">
        <v>123</v>
      </c>
      <c r="AU124" s="218" t="s">
        <v>80</v>
      </c>
      <c r="AY124" s="19" t="s">
        <v>121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78</v>
      </c>
      <c r="BK124" s="219">
        <f>ROUND(I124*H124,2)</f>
        <v>0</v>
      </c>
      <c r="BL124" s="19" t="s">
        <v>604</v>
      </c>
      <c r="BM124" s="218" t="s">
        <v>665</v>
      </c>
    </row>
    <row r="125" s="2" customFormat="1">
      <c r="A125" s="40"/>
      <c r="B125" s="41"/>
      <c r="C125" s="42"/>
      <c r="D125" s="220" t="s">
        <v>130</v>
      </c>
      <c r="E125" s="42"/>
      <c r="F125" s="221" t="s">
        <v>666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130</v>
      </c>
      <c r="AU125" s="19" t="s">
        <v>80</v>
      </c>
    </row>
    <row r="126" s="2" customFormat="1">
      <c r="A126" s="40"/>
      <c r="B126" s="41"/>
      <c r="C126" s="42"/>
      <c r="D126" s="227" t="s">
        <v>213</v>
      </c>
      <c r="E126" s="42"/>
      <c r="F126" s="268" t="s">
        <v>667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213</v>
      </c>
      <c r="AU126" s="19" t="s">
        <v>80</v>
      </c>
    </row>
    <row r="127" s="12" customFormat="1" ht="22.8" customHeight="1">
      <c r="A127" s="12"/>
      <c r="B127" s="191"/>
      <c r="C127" s="192"/>
      <c r="D127" s="193" t="s">
        <v>69</v>
      </c>
      <c r="E127" s="205" t="s">
        <v>668</v>
      </c>
      <c r="F127" s="205" t="s">
        <v>669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SUM(P128:P131)</f>
        <v>0</v>
      </c>
      <c r="Q127" s="199"/>
      <c r="R127" s="200">
        <f>SUM(R128:R131)</f>
        <v>0</v>
      </c>
      <c r="S127" s="199"/>
      <c r="T127" s="20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146</v>
      </c>
      <c r="AT127" s="203" t="s">
        <v>69</v>
      </c>
      <c r="AU127" s="203" t="s">
        <v>78</v>
      </c>
      <c r="AY127" s="202" t="s">
        <v>121</v>
      </c>
      <c r="BK127" s="204">
        <f>SUM(BK128:BK131)</f>
        <v>0</v>
      </c>
    </row>
    <row r="128" s="2" customFormat="1" ht="16.5" customHeight="1">
      <c r="A128" s="40"/>
      <c r="B128" s="41"/>
      <c r="C128" s="207" t="s">
        <v>241</v>
      </c>
      <c r="D128" s="207" t="s">
        <v>123</v>
      </c>
      <c r="E128" s="208" t="s">
        <v>670</v>
      </c>
      <c r="F128" s="209" t="s">
        <v>671</v>
      </c>
      <c r="G128" s="210" t="s">
        <v>603</v>
      </c>
      <c r="H128" s="211">
        <v>1</v>
      </c>
      <c r="I128" s="212"/>
      <c r="J128" s="213">
        <f>ROUND(I128*H128,2)</f>
        <v>0</v>
      </c>
      <c r="K128" s="209" t="s">
        <v>127</v>
      </c>
      <c r="L128" s="46"/>
      <c r="M128" s="214" t="s">
        <v>19</v>
      </c>
      <c r="N128" s="215" t="s">
        <v>41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604</v>
      </c>
      <c r="AT128" s="218" t="s">
        <v>123</v>
      </c>
      <c r="AU128" s="218" t="s">
        <v>80</v>
      </c>
      <c r="AY128" s="19" t="s">
        <v>121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78</v>
      </c>
      <c r="BK128" s="219">
        <f>ROUND(I128*H128,2)</f>
        <v>0</v>
      </c>
      <c r="BL128" s="19" t="s">
        <v>604</v>
      </c>
      <c r="BM128" s="218" t="s">
        <v>672</v>
      </c>
    </row>
    <row r="129" s="2" customFormat="1">
      <c r="A129" s="40"/>
      <c r="B129" s="41"/>
      <c r="C129" s="42"/>
      <c r="D129" s="220" t="s">
        <v>130</v>
      </c>
      <c r="E129" s="42"/>
      <c r="F129" s="221" t="s">
        <v>673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80</v>
      </c>
    </row>
    <row r="130" s="2" customFormat="1" ht="16.5" customHeight="1">
      <c r="A130" s="40"/>
      <c r="B130" s="41"/>
      <c r="C130" s="207" t="s">
        <v>246</v>
      </c>
      <c r="D130" s="207" t="s">
        <v>123</v>
      </c>
      <c r="E130" s="208" t="s">
        <v>674</v>
      </c>
      <c r="F130" s="209" t="s">
        <v>675</v>
      </c>
      <c r="G130" s="210" t="s">
        <v>603</v>
      </c>
      <c r="H130" s="211">
        <v>1</v>
      </c>
      <c r="I130" s="212"/>
      <c r="J130" s="213">
        <f>ROUND(I130*H130,2)</f>
        <v>0</v>
      </c>
      <c r="K130" s="209" t="s">
        <v>127</v>
      </c>
      <c r="L130" s="46"/>
      <c r="M130" s="214" t="s">
        <v>19</v>
      </c>
      <c r="N130" s="215" t="s">
        <v>41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604</v>
      </c>
      <c r="AT130" s="218" t="s">
        <v>123</v>
      </c>
      <c r="AU130" s="218" t="s">
        <v>80</v>
      </c>
      <c r="AY130" s="19" t="s">
        <v>121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78</v>
      </c>
      <c r="BK130" s="219">
        <f>ROUND(I130*H130,2)</f>
        <v>0</v>
      </c>
      <c r="BL130" s="19" t="s">
        <v>604</v>
      </c>
      <c r="BM130" s="218" t="s">
        <v>676</v>
      </c>
    </row>
    <row r="131" s="2" customFormat="1">
      <c r="A131" s="40"/>
      <c r="B131" s="41"/>
      <c r="C131" s="42"/>
      <c r="D131" s="220" t="s">
        <v>130</v>
      </c>
      <c r="E131" s="42"/>
      <c r="F131" s="221" t="s">
        <v>677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80</v>
      </c>
    </row>
    <row r="132" s="12" customFormat="1" ht="22.8" customHeight="1">
      <c r="A132" s="12"/>
      <c r="B132" s="191"/>
      <c r="C132" s="192"/>
      <c r="D132" s="193" t="s">
        <v>69</v>
      </c>
      <c r="E132" s="205" t="s">
        <v>678</v>
      </c>
      <c r="F132" s="205" t="s">
        <v>679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SUM(P133:P136)</f>
        <v>0</v>
      </c>
      <c r="Q132" s="199"/>
      <c r="R132" s="200">
        <f>SUM(R133:R136)</f>
        <v>0</v>
      </c>
      <c r="S132" s="199"/>
      <c r="T132" s="20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146</v>
      </c>
      <c r="AT132" s="203" t="s">
        <v>69</v>
      </c>
      <c r="AU132" s="203" t="s">
        <v>78</v>
      </c>
      <c r="AY132" s="202" t="s">
        <v>121</v>
      </c>
      <c r="BK132" s="204">
        <f>SUM(BK133:BK136)</f>
        <v>0</v>
      </c>
    </row>
    <row r="133" s="2" customFormat="1" ht="21.75" customHeight="1">
      <c r="A133" s="40"/>
      <c r="B133" s="41"/>
      <c r="C133" s="207" t="s">
        <v>255</v>
      </c>
      <c r="D133" s="207" t="s">
        <v>123</v>
      </c>
      <c r="E133" s="208" t="s">
        <v>680</v>
      </c>
      <c r="F133" s="209" t="s">
        <v>681</v>
      </c>
      <c r="G133" s="210" t="s">
        <v>603</v>
      </c>
      <c r="H133" s="211">
        <v>1</v>
      </c>
      <c r="I133" s="212"/>
      <c r="J133" s="213">
        <f>ROUND(I133*H133,2)</f>
        <v>0</v>
      </c>
      <c r="K133" s="209" t="s">
        <v>211</v>
      </c>
      <c r="L133" s="46"/>
      <c r="M133" s="214" t="s">
        <v>19</v>
      </c>
      <c r="N133" s="215" t="s">
        <v>41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604</v>
      </c>
      <c r="AT133" s="218" t="s">
        <v>123</v>
      </c>
      <c r="AU133" s="218" t="s">
        <v>80</v>
      </c>
      <c r="AY133" s="19" t="s">
        <v>121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78</v>
      </c>
      <c r="BK133" s="219">
        <f>ROUND(I133*H133,2)</f>
        <v>0</v>
      </c>
      <c r="BL133" s="19" t="s">
        <v>604</v>
      </c>
      <c r="BM133" s="218" t="s">
        <v>682</v>
      </c>
    </row>
    <row r="134" s="2" customFormat="1" ht="16.5" customHeight="1">
      <c r="A134" s="40"/>
      <c r="B134" s="41"/>
      <c r="C134" s="207" t="s">
        <v>7</v>
      </c>
      <c r="D134" s="207" t="s">
        <v>123</v>
      </c>
      <c r="E134" s="208" t="s">
        <v>683</v>
      </c>
      <c r="F134" s="209" t="s">
        <v>684</v>
      </c>
      <c r="G134" s="210" t="s">
        <v>603</v>
      </c>
      <c r="H134" s="211">
        <v>1</v>
      </c>
      <c r="I134" s="212"/>
      <c r="J134" s="213">
        <f>ROUND(I134*H134,2)</f>
        <v>0</v>
      </c>
      <c r="K134" s="209" t="s">
        <v>211</v>
      </c>
      <c r="L134" s="46"/>
      <c r="M134" s="214" t="s">
        <v>19</v>
      </c>
      <c r="N134" s="215" t="s">
        <v>41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604</v>
      </c>
      <c r="AT134" s="218" t="s">
        <v>123</v>
      </c>
      <c r="AU134" s="218" t="s">
        <v>80</v>
      </c>
      <c r="AY134" s="19" t="s">
        <v>121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78</v>
      </c>
      <c r="BK134" s="219">
        <f>ROUND(I134*H134,2)</f>
        <v>0</v>
      </c>
      <c r="BL134" s="19" t="s">
        <v>604</v>
      </c>
      <c r="BM134" s="218" t="s">
        <v>685</v>
      </c>
    </row>
    <row r="135" s="2" customFormat="1" ht="16.5" customHeight="1">
      <c r="A135" s="40"/>
      <c r="B135" s="41"/>
      <c r="C135" s="207" t="s">
        <v>266</v>
      </c>
      <c r="D135" s="207" t="s">
        <v>123</v>
      </c>
      <c r="E135" s="208" t="s">
        <v>686</v>
      </c>
      <c r="F135" s="209" t="s">
        <v>687</v>
      </c>
      <c r="G135" s="210" t="s">
        <v>603</v>
      </c>
      <c r="H135" s="211">
        <v>1</v>
      </c>
      <c r="I135" s="212"/>
      <c r="J135" s="213">
        <f>ROUND(I135*H135,2)</f>
        <v>0</v>
      </c>
      <c r="K135" s="209" t="s">
        <v>127</v>
      </c>
      <c r="L135" s="46"/>
      <c r="M135" s="214" t="s">
        <v>19</v>
      </c>
      <c r="N135" s="215" t="s">
        <v>41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604</v>
      </c>
      <c r="AT135" s="218" t="s">
        <v>123</v>
      </c>
      <c r="AU135" s="218" t="s">
        <v>80</v>
      </c>
      <c r="AY135" s="19" t="s">
        <v>121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78</v>
      </c>
      <c r="BK135" s="219">
        <f>ROUND(I135*H135,2)</f>
        <v>0</v>
      </c>
      <c r="BL135" s="19" t="s">
        <v>604</v>
      </c>
      <c r="BM135" s="218" t="s">
        <v>688</v>
      </c>
    </row>
    <row r="136" s="2" customFormat="1">
      <c r="A136" s="40"/>
      <c r="B136" s="41"/>
      <c r="C136" s="42"/>
      <c r="D136" s="220" t="s">
        <v>130</v>
      </c>
      <c r="E136" s="42"/>
      <c r="F136" s="221" t="s">
        <v>689</v>
      </c>
      <c r="G136" s="42"/>
      <c r="H136" s="42"/>
      <c r="I136" s="222"/>
      <c r="J136" s="42"/>
      <c r="K136" s="42"/>
      <c r="L136" s="46"/>
      <c r="M136" s="275"/>
      <c r="N136" s="276"/>
      <c r="O136" s="277"/>
      <c r="P136" s="277"/>
      <c r="Q136" s="277"/>
      <c r="R136" s="277"/>
      <c r="S136" s="277"/>
      <c r="T136" s="27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80</v>
      </c>
    </row>
    <row r="137" s="2" customFormat="1" ht="6.96" customHeight="1">
      <c r="A137" s="40"/>
      <c r="B137" s="61"/>
      <c r="C137" s="62"/>
      <c r="D137" s="62"/>
      <c r="E137" s="62"/>
      <c r="F137" s="62"/>
      <c r="G137" s="62"/>
      <c r="H137" s="62"/>
      <c r="I137" s="62"/>
      <c r="J137" s="62"/>
      <c r="K137" s="62"/>
      <c r="L137" s="46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sheetProtection sheet="1" autoFilter="0" formatColumns="0" formatRows="0" objects="1" scenarios="1" spinCount="100000" saltValue="tUt0bv2MWYlhB2n4oWDlGF/gmYgjHTQm5o80Dl5SLWe2Kh0l3lVuAWUvhR3aGQLckpAtWx9XMnO6MFN/N4qaSg==" hashValue="0RRy7YdrFqt4yDgnpil2QKvgXbBuJDooXhrezvOqiAZKPfyVKzhGZp/Kd/j2bs7Eb6/NohhqYk2Gc5eqSYvkZQ==" algorithmName="SHA-512" password="CC35"/>
  <autoFilter ref="C86:K13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938908411"/>
    <hyperlink ref="F96" r:id="rId2" display="https://podminky.urs.cz/item/CS_URS_2025_01/012203000"/>
    <hyperlink ref="F101" r:id="rId3" display="https://podminky.urs.cz/item/CS_URS_2025_01/012303000"/>
    <hyperlink ref="F103" r:id="rId4" display="https://podminky.urs.cz/item/CS_URS_2025_01/012403000"/>
    <hyperlink ref="F105" r:id="rId5" display="https://podminky.urs.cz/item/CS_URS_2025_01/013254000"/>
    <hyperlink ref="F109" r:id="rId6" display="https://podminky.urs.cz/item/CS_URS_2025_01/013354000"/>
    <hyperlink ref="F112" r:id="rId7" display="https://podminky.urs.cz/item/CS_URS_2025_01/030001000"/>
    <hyperlink ref="F114" r:id="rId8" display="https://podminky.urs.cz/item/CS_URS_2025_01/031002000"/>
    <hyperlink ref="F116" r:id="rId9" display="https://podminky.urs.cz/item/CS_URS_2025_01/034103000"/>
    <hyperlink ref="F118" r:id="rId10" display="https://podminky.urs.cz/item/CS_URS_2025_01/039002000"/>
    <hyperlink ref="F121" r:id="rId11" display="https://podminky.urs.cz/item/CS_URS_2025_01/041903000"/>
    <hyperlink ref="F125" r:id="rId12" display="https://podminky.urs.cz/item/CS_URS_2025_01/049203000"/>
    <hyperlink ref="F129" r:id="rId13" display="https://podminky.urs.cz/item/CS_URS_2025_01/062503000"/>
    <hyperlink ref="F131" r:id="rId14" display="https://podminky.urs.cz/item/CS_URS_2025_01/063303000"/>
    <hyperlink ref="F136" r:id="rId15" display="https://podminky.urs.cz/item/CS_URS_2025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690</v>
      </c>
      <c r="H4" s="22"/>
    </row>
    <row r="5" s="1" customFormat="1" ht="12" customHeight="1">
      <c r="B5" s="22"/>
      <c r="C5" s="279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0" t="s">
        <v>16</v>
      </c>
      <c r="D6" s="281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15. 2. 2025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2"/>
      <c r="C9" s="283" t="s">
        <v>51</v>
      </c>
      <c r="D9" s="284" t="s">
        <v>52</v>
      </c>
      <c r="E9" s="284" t="s">
        <v>108</v>
      </c>
      <c r="F9" s="285" t="s">
        <v>691</v>
      </c>
      <c r="G9" s="180"/>
      <c r="H9" s="282"/>
    </row>
    <row r="10" s="2" customFormat="1" ht="26.4" customHeight="1">
      <c r="A10" s="40"/>
      <c r="B10" s="46"/>
      <c r="C10" s="286" t="s">
        <v>75</v>
      </c>
      <c r="D10" s="286" t="s">
        <v>76</v>
      </c>
      <c r="E10" s="40"/>
      <c r="F10" s="40"/>
      <c r="G10" s="40"/>
      <c r="H10" s="46"/>
    </row>
    <row r="11" s="2" customFormat="1" ht="16.8" customHeight="1">
      <c r="A11" s="40"/>
      <c r="B11" s="46"/>
      <c r="C11" s="287" t="s">
        <v>85</v>
      </c>
      <c r="D11" s="288" t="s">
        <v>86</v>
      </c>
      <c r="E11" s="289" t="s">
        <v>87</v>
      </c>
      <c r="F11" s="290">
        <v>1946.221</v>
      </c>
      <c r="G11" s="40"/>
      <c r="H11" s="46"/>
    </row>
    <row r="12" s="2" customFormat="1" ht="16.8" customHeight="1">
      <c r="A12" s="40"/>
      <c r="B12" s="46"/>
      <c r="C12" s="291" t="s">
        <v>19</v>
      </c>
      <c r="D12" s="291" t="s">
        <v>276</v>
      </c>
      <c r="E12" s="19" t="s">
        <v>19</v>
      </c>
      <c r="F12" s="292">
        <v>1935.7000000000001</v>
      </c>
      <c r="G12" s="40"/>
      <c r="H12" s="46"/>
    </row>
    <row r="13" s="2" customFormat="1" ht="16.8" customHeight="1">
      <c r="A13" s="40"/>
      <c r="B13" s="46"/>
      <c r="C13" s="291" t="s">
        <v>19</v>
      </c>
      <c r="D13" s="291" t="s">
        <v>277</v>
      </c>
      <c r="E13" s="19" t="s">
        <v>19</v>
      </c>
      <c r="F13" s="292">
        <v>10.521000000000001</v>
      </c>
      <c r="G13" s="40"/>
      <c r="H13" s="46"/>
    </row>
    <row r="14" s="2" customFormat="1" ht="16.8" customHeight="1">
      <c r="A14" s="40"/>
      <c r="B14" s="46"/>
      <c r="C14" s="291" t="s">
        <v>85</v>
      </c>
      <c r="D14" s="291" t="s">
        <v>134</v>
      </c>
      <c r="E14" s="19" t="s">
        <v>19</v>
      </c>
      <c r="F14" s="292">
        <v>1946.221</v>
      </c>
      <c r="G14" s="40"/>
      <c r="H14" s="46"/>
    </row>
    <row r="15" s="2" customFormat="1" ht="16.8" customHeight="1">
      <c r="A15" s="40"/>
      <c r="B15" s="46"/>
      <c r="C15" s="293" t="s">
        <v>692</v>
      </c>
      <c r="D15" s="40"/>
      <c r="E15" s="40"/>
      <c r="F15" s="40"/>
      <c r="G15" s="40"/>
      <c r="H15" s="46"/>
    </row>
    <row r="16" s="2" customFormat="1">
      <c r="A16" s="40"/>
      <c r="B16" s="46"/>
      <c r="C16" s="291" t="s">
        <v>272</v>
      </c>
      <c r="D16" s="291" t="s">
        <v>693</v>
      </c>
      <c r="E16" s="19" t="s">
        <v>87</v>
      </c>
      <c r="F16" s="292">
        <v>1946.221</v>
      </c>
      <c r="G16" s="40"/>
      <c r="H16" s="46"/>
    </row>
    <row r="17" s="2" customFormat="1">
      <c r="A17" s="40"/>
      <c r="B17" s="46"/>
      <c r="C17" s="291" t="s">
        <v>279</v>
      </c>
      <c r="D17" s="291" t="s">
        <v>694</v>
      </c>
      <c r="E17" s="19" t="s">
        <v>87</v>
      </c>
      <c r="F17" s="292">
        <v>1946.221</v>
      </c>
      <c r="G17" s="40"/>
      <c r="H17" s="46"/>
    </row>
    <row r="18" s="2" customFormat="1">
      <c r="A18" s="40"/>
      <c r="B18" s="46"/>
      <c r="C18" s="291" t="s">
        <v>287</v>
      </c>
      <c r="D18" s="291" t="s">
        <v>695</v>
      </c>
      <c r="E18" s="19" t="s">
        <v>87</v>
      </c>
      <c r="F18" s="292">
        <v>19462.209999999999</v>
      </c>
      <c r="G18" s="40"/>
      <c r="H18" s="46"/>
    </row>
    <row r="19" s="2" customFormat="1" ht="16.8" customHeight="1">
      <c r="A19" s="40"/>
      <c r="B19" s="46"/>
      <c r="C19" s="291" t="s">
        <v>293</v>
      </c>
      <c r="D19" s="291" t="s">
        <v>696</v>
      </c>
      <c r="E19" s="19" t="s">
        <v>87</v>
      </c>
      <c r="F19" s="292">
        <v>3892.442</v>
      </c>
      <c r="G19" s="40"/>
      <c r="H19" s="46"/>
    </row>
    <row r="20" s="2" customFormat="1">
      <c r="A20" s="40"/>
      <c r="B20" s="46"/>
      <c r="C20" s="291" t="s">
        <v>305</v>
      </c>
      <c r="D20" s="291" t="s">
        <v>697</v>
      </c>
      <c r="E20" s="19" t="s">
        <v>301</v>
      </c>
      <c r="F20" s="292">
        <v>4087.0639999999999</v>
      </c>
      <c r="G20" s="40"/>
      <c r="H20" s="46"/>
    </row>
    <row r="21" s="2" customFormat="1" ht="16.8" customHeight="1">
      <c r="A21" s="40"/>
      <c r="B21" s="46"/>
      <c r="C21" s="291" t="s">
        <v>311</v>
      </c>
      <c r="D21" s="291" t="s">
        <v>698</v>
      </c>
      <c r="E21" s="19" t="s">
        <v>87</v>
      </c>
      <c r="F21" s="292">
        <v>1946.221</v>
      </c>
      <c r="G21" s="40"/>
      <c r="H21" s="46"/>
    </row>
    <row r="22" s="2" customFormat="1" ht="7.44" customHeight="1">
      <c r="A22" s="40"/>
      <c r="B22" s="159"/>
      <c r="C22" s="160"/>
      <c r="D22" s="160"/>
      <c r="E22" s="160"/>
      <c r="F22" s="160"/>
      <c r="G22" s="160"/>
      <c r="H22" s="46"/>
    </row>
    <row r="23" s="2" customFormat="1">
      <c r="A23" s="40"/>
      <c r="B23" s="40"/>
      <c r="C23" s="40"/>
      <c r="D23" s="40"/>
      <c r="E23" s="40"/>
      <c r="F23" s="40"/>
      <c r="G23" s="40"/>
      <c r="H23" s="40"/>
    </row>
  </sheetData>
  <sheetProtection sheet="1" formatColumns="0" formatRows="0" objects="1" scenarios="1" spinCount="100000" saltValue="IdbpTEjx3A2+UvpuJWt6aGjzzzijsJNMO8I+3cuPLY3FZUP5hL6tHlb90PTY9zX1jxXpMy24cJhijmCFgGFhNQ==" hashValue="bXrbqFqLhapHaKZbYNaflI+28Ck2arEUzlzVWIVheDxyYDQ9WQ/Hde+dYFpZEKVolokaclIR2IbJBElES8c4O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4" customWidth="1"/>
    <col min="2" max="2" width="1.667969" style="294" customWidth="1"/>
    <col min="3" max="4" width="5" style="294" customWidth="1"/>
    <col min="5" max="5" width="11.66016" style="294" customWidth="1"/>
    <col min="6" max="6" width="9.160156" style="294" customWidth="1"/>
    <col min="7" max="7" width="5" style="294" customWidth="1"/>
    <col min="8" max="8" width="77.83203" style="294" customWidth="1"/>
    <col min="9" max="10" width="20" style="294" customWidth="1"/>
    <col min="11" max="11" width="1.667969" style="294" customWidth="1"/>
  </cols>
  <sheetData>
    <row r="1" s="1" customFormat="1" ht="37.5" customHeight="1"/>
    <row r="2" s="1" customFormat="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6" customFormat="1" ht="45" customHeight="1">
      <c r="B3" s="298"/>
      <c r="C3" s="299" t="s">
        <v>699</v>
      </c>
      <c r="D3" s="299"/>
      <c r="E3" s="299"/>
      <c r="F3" s="299"/>
      <c r="G3" s="299"/>
      <c r="H3" s="299"/>
      <c r="I3" s="299"/>
      <c r="J3" s="299"/>
      <c r="K3" s="300"/>
    </row>
    <row r="4" s="1" customFormat="1" ht="25.5" customHeight="1">
      <c r="B4" s="301"/>
      <c r="C4" s="302" t="s">
        <v>700</v>
      </c>
      <c r="D4" s="302"/>
      <c r="E4" s="302"/>
      <c r="F4" s="302"/>
      <c r="G4" s="302"/>
      <c r="H4" s="302"/>
      <c r="I4" s="302"/>
      <c r="J4" s="302"/>
      <c r="K4" s="303"/>
    </row>
    <row r="5" s="1" customFormat="1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s="1" customFormat="1" ht="15" customHeight="1">
      <c r="B6" s="301"/>
      <c r="C6" s="305" t="s">
        <v>701</v>
      </c>
      <c r="D6" s="305"/>
      <c r="E6" s="305"/>
      <c r="F6" s="305"/>
      <c r="G6" s="305"/>
      <c r="H6" s="305"/>
      <c r="I6" s="305"/>
      <c r="J6" s="305"/>
      <c r="K6" s="303"/>
    </row>
    <row r="7" s="1" customFormat="1" ht="15" customHeight="1">
      <c r="B7" s="306"/>
      <c r="C7" s="305" t="s">
        <v>702</v>
      </c>
      <c r="D7" s="305"/>
      <c r="E7" s="305"/>
      <c r="F7" s="305"/>
      <c r="G7" s="305"/>
      <c r="H7" s="305"/>
      <c r="I7" s="305"/>
      <c r="J7" s="305"/>
      <c r="K7" s="303"/>
    </row>
    <row r="8" s="1" customFormat="1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s="1" customFormat="1" ht="15" customHeight="1">
      <c r="B9" s="306"/>
      <c r="C9" s="305" t="s">
        <v>703</v>
      </c>
      <c r="D9" s="305"/>
      <c r="E9" s="305"/>
      <c r="F9" s="305"/>
      <c r="G9" s="305"/>
      <c r="H9" s="305"/>
      <c r="I9" s="305"/>
      <c r="J9" s="305"/>
      <c r="K9" s="303"/>
    </row>
    <row r="10" s="1" customFormat="1" ht="15" customHeight="1">
      <c r="B10" s="306"/>
      <c r="C10" s="305"/>
      <c r="D10" s="305" t="s">
        <v>704</v>
      </c>
      <c r="E10" s="305"/>
      <c r="F10" s="305"/>
      <c r="G10" s="305"/>
      <c r="H10" s="305"/>
      <c r="I10" s="305"/>
      <c r="J10" s="305"/>
      <c r="K10" s="303"/>
    </row>
    <row r="11" s="1" customFormat="1" ht="15" customHeight="1">
      <c r="B11" s="306"/>
      <c r="C11" s="307"/>
      <c r="D11" s="305" t="s">
        <v>705</v>
      </c>
      <c r="E11" s="305"/>
      <c r="F11" s="305"/>
      <c r="G11" s="305"/>
      <c r="H11" s="305"/>
      <c r="I11" s="305"/>
      <c r="J11" s="305"/>
      <c r="K11" s="303"/>
    </row>
    <row r="12" s="1" customFormat="1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s="1" customFormat="1" ht="15" customHeight="1">
      <c r="B13" s="306"/>
      <c r="C13" s="307"/>
      <c r="D13" s="308" t="s">
        <v>706</v>
      </c>
      <c r="E13" s="305"/>
      <c r="F13" s="305"/>
      <c r="G13" s="305"/>
      <c r="H13" s="305"/>
      <c r="I13" s="305"/>
      <c r="J13" s="305"/>
      <c r="K13" s="303"/>
    </row>
    <row r="14" s="1" customFormat="1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s="1" customFormat="1" ht="15" customHeight="1">
      <c r="B15" s="306"/>
      <c r="C15" s="307"/>
      <c r="D15" s="305" t="s">
        <v>707</v>
      </c>
      <c r="E15" s="305"/>
      <c r="F15" s="305"/>
      <c r="G15" s="305"/>
      <c r="H15" s="305"/>
      <c r="I15" s="305"/>
      <c r="J15" s="305"/>
      <c r="K15" s="303"/>
    </row>
    <row r="16" s="1" customFormat="1" ht="15" customHeight="1">
      <c r="B16" s="306"/>
      <c r="C16" s="307"/>
      <c r="D16" s="305" t="s">
        <v>708</v>
      </c>
      <c r="E16" s="305"/>
      <c r="F16" s="305"/>
      <c r="G16" s="305"/>
      <c r="H16" s="305"/>
      <c r="I16" s="305"/>
      <c r="J16" s="305"/>
      <c r="K16" s="303"/>
    </row>
    <row r="17" s="1" customFormat="1" ht="15" customHeight="1">
      <c r="B17" s="306"/>
      <c r="C17" s="307"/>
      <c r="D17" s="305" t="s">
        <v>709</v>
      </c>
      <c r="E17" s="305"/>
      <c r="F17" s="305"/>
      <c r="G17" s="305"/>
      <c r="H17" s="305"/>
      <c r="I17" s="305"/>
      <c r="J17" s="305"/>
      <c r="K17" s="303"/>
    </row>
    <row r="18" s="1" customFormat="1" ht="15" customHeight="1">
      <c r="B18" s="306"/>
      <c r="C18" s="307"/>
      <c r="D18" s="307"/>
      <c r="E18" s="309" t="s">
        <v>710</v>
      </c>
      <c r="F18" s="305" t="s">
        <v>711</v>
      </c>
      <c r="G18" s="305"/>
      <c r="H18" s="305"/>
      <c r="I18" s="305"/>
      <c r="J18" s="305"/>
      <c r="K18" s="303"/>
    </row>
    <row r="19" s="1" customFormat="1" ht="15" customHeight="1">
      <c r="B19" s="306"/>
      <c r="C19" s="307"/>
      <c r="D19" s="307"/>
      <c r="E19" s="309" t="s">
        <v>77</v>
      </c>
      <c r="F19" s="305" t="s">
        <v>712</v>
      </c>
      <c r="G19" s="305"/>
      <c r="H19" s="305"/>
      <c r="I19" s="305"/>
      <c r="J19" s="305"/>
      <c r="K19" s="303"/>
    </row>
    <row r="20" s="1" customFormat="1" ht="15" customHeight="1">
      <c r="B20" s="306"/>
      <c r="C20" s="307"/>
      <c r="D20" s="307"/>
      <c r="E20" s="309" t="s">
        <v>713</v>
      </c>
      <c r="F20" s="305" t="s">
        <v>714</v>
      </c>
      <c r="G20" s="305"/>
      <c r="H20" s="305"/>
      <c r="I20" s="305"/>
      <c r="J20" s="305"/>
      <c r="K20" s="303"/>
    </row>
    <row r="21" s="1" customFormat="1" ht="15" customHeight="1">
      <c r="B21" s="306"/>
      <c r="C21" s="307"/>
      <c r="D21" s="307"/>
      <c r="E21" s="309" t="s">
        <v>83</v>
      </c>
      <c r="F21" s="305" t="s">
        <v>715</v>
      </c>
      <c r="G21" s="305"/>
      <c r="H21" s="305"/>
      <c r="I21" s="305"/>
      <c r="J21" s="305"/>
      <c r="K21" s="303"/>
    </row>
    <row r="22" s="1" customFormat="1" ht="15" customHeight="1">
      <c r="B22" s="306"/>
      <c r="C22" s="307"/>
      <c r="D22" s="307"/>
      <c r="E22" s="309" t="s">
        <v>716</v>
      </c>
      <c r="F22" s="305" t="s">
        <v>717</v>
      </c>
      <c r="G22" s="305"/>
      <c r="H22" s="305"/>
      <c r="I22" s="305"/>
      <c r="J22" s="305"/>
      <c r="K22" s="303"/>
    </row>
    <row r="23" s="1" customFormat="1" ht="15" customHeight="1">
      <c r="B23" s="306"/>
      <c r="C23" s="307"/>
      <c r="D23" s="307"/>
      <c r="E23" s="309" t="s">
        <v>718</v>
      </c>
      <c r="F23" s="305" t="s">
        <v>719</v>
      </c>
      <c r="G23" s="305"/>
      <c r="H23" s="305"/>
      <c r="I23" s="305"/>
      <c r="J23" s="305"/>
      <c r="K23" s="303"/>
    </row>
    <row r="24" s="1" customFormat="1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s="1" customFormat="1" ht="15" customHeight="1">
      <c r="B25" s="306"/>
      <c r="C25" s="305" t="s">
        <v>720</v>
      </c>
      <c r="D25" s="305"/>
      <c r="E25" s="305"/>
      <c r="F25" s="305"/>
      <c r="G25" s="305"/>
      <c r="H25" s="305"/>
      <c r="I25" s="305"/>
      <c r="J25" s="305"/>
      <c r="K25" s="303"/>
    </row>
    <row r="26" s="1" customFormat="1" ht="15" customHeight="1">
      <c r="B26" s="306"/>
      <c r="C26" s="305" t="s">
        <v>721</v>
      </c>
      <c r="D26" s="305"/>
      <c r="E26" s="305"/>
      <c r="F26" s="305"/>
      <c r="G26" s="305"/>
      <c r="H26" s="305"/>
      <c r="I26" s="305"/>
      <c r="J26" s="305"/>
      <c r="K26" s="303"/>
    </row>
    <row r="27" s="1" customFormat="1" ht="15" customHeight="1">
      <c r="B27" s="306"/>
      <c r="C27" s="305"/>
      <c r="D27" s="305" t="s">
        <v>722</v>
      </c>
      <c r="E27" s="305"/>
      <c r="F27" s="305"/>
      <c r="G27" s="305"/>
      <c r="H27" s="305"/>
      <c r="I27" s="305"/>
      <c r="J27" s="305"/>
      <c r="K27" s="303"/>
    </row>
    <row r="28" s="1" customFormat="1" ht="15" customHeight="1">
      <c r="B28" s="306"/>
      <c r="C28" s="307"/>
      <c r="D28" s="305" t="s">
        <v>723</v>
      </c>
      <c r="E28" s="305"/>
      <c r="F28" s="305"/>
      <c r="G28" s="305"/>
      <c r="H28" s="305"/>
      <c r="I28" s="305"/>
      <c r="J28" s="305"/>
      <c r="K28" s="303"/>
    </row>
    <row r="29" s="1" customFormat="1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s="1" customFormat="1" ht="15" customHeight="1">
      <c r="B30" s="306"/>
      <c r="C30" s="307"/>
      <c r="D30" s="305" t="s">
        <v>724</v>
      </c>
      <c r="E30" s="305"/>
      <c r="F30" s="305"/>
      <c r="G30" s="305"/>
      <c r="H30" s="305"/>
      <c r="I30" s="305"/>
      <c r="J30" s="305"/>
      <c r="K30" s="303"/>
    </row>
    <row r="31" s="1" customFormat="1" ht="15" customHeight="1">
      <c r="B31" s="306"/>
      <c r="C31" s="307"/>
      <c r="D31" s="305" t="s">
        <v>725</v>
      </c>
      <c r="E31" s="305"/>
      <c r="F31" s="305"/>
      <c r="G31" s="305"/>
      <c r="H31" s="305"/>
      <c r="I31" s="305"/>
      <c r="J31" s="305"/>
      <c r="K31" s="303"/>
    </row>
    <row r="32" s="1" customFormat="1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s="1" customFormat="1" ht="15" customHeight="1">
      <c r="B33" s="306"/>
      <c r="C33" s="307"/>
      <c r="D33" s="305" t="s">
        <v>726</v>
      </c>
      <c r="E33" s="305"/>
      <c r="F33" s="305"/>
      <c r="G33" s="305"/>
      <c r="H33" s="305"/>
      <c r="I33" s="305"/>
      <c r="J33" s="305"/>
      <c r="K33" s="303"/>
    </row>
    <row r="34" s="1" customFormat="1" ht="15" customHeight="1">
      <c r="B34" s="306"/>
      <c r="C34" s="307"/>
      <c r="D34" s="305" t="s">
        <v>727</v>
      </c>
      <c r="E34" s="305"/>
      <c r="F34" s="305"/>
      <c r="G34" s="305"/>
      <c r="H34" s="305"/>
      <c r="I34" s="305"/>
      <c r="J34" s="305"/>
      <c r="K34" s="303"/>
    </row>
    <row r="35" s="1" customFormat="1" ht="15" customHeight="1">
      <c r="B35" s="306"/>
      <c r="C35" s="307"/>
      <c r="D35" s="305" t="s">
        <v>728</v>
      </c>
      <c r="E35" s="305"/>
      <c r="F35" s="305"/>
      <c r="G35" s="305"/>
      <c r="H35" s="305"/>
      <c r="I35" s="305"/>
      <c r="J35" s="305"/>
      <c r="K35" s="303"/>
    </row>
    <row r="36" s="1" customFormat="1" ht="15" customHeight="1">
      <c r="B36" s="306"/>
      <c r="C36" s="307"/>
      <c r="D36" s="305"/>
      <c r="E36" s="308" t="s">
        <v>107</v>
      </c>
      <c r="F36" s="305"/>
      <c r="G36" s="305" t="s">
        <v>729</v>
      </c>
      <c r="H36" s="305"/>
      <c r="I36" s="305"/>
      <c r="J36" s="305"/>
      <c r="K36" s="303"/>
    </row>
    <row r="37" s="1" customFormat="1" ht="30.75" customHeight="1">
      <c r="B37" s="306"/>
      <c r="C37" s="307"/>
      <c r="D37" s="305"/>
      <c r="E37" s="308" t="s">
        <v>730</v>
      </c>
      <c r="F37" s="305"/>
      <c r="G37" s="305" t="s">
        <v>731</v>
      </c>
      <c r="H37" s="305"/>
      <c r="I37" s="305"/>
      <c r="J37" s="305"/>
      <c r="K37" s="303"/>
    </row>
    <row r="38" s="1" customFormat="1" ht="15" customHeight="1">
      <c r="B38" s="306"/>
      <c r="C38" s="307"/>
      <c r="D38" s="305"/>
      <c r="E38" s="308" t="s">
        <v>51</v>
      </c>
      <c r="F38" s="305"/>
      <c r="G38" s="305" t="s">
        <v>732</v>
      </c>
      <c r="H38" s="305"/>
      <c r="I38" s="305"/>
      <c r="J38" s="305"/>
      <c r="K38" s="303"/>
    </row>
    <row r="39" s="1" customFormat="1" ht="15" customHeight="1">
      <c r="B39" s="306"/>
      <c r="C39" s="307"/>
      <c r="D39" s="305"/>
      <c r="E39" s="308" t="s">
        <v>52</v>
      </c>
      <c r="F39" s="305"/>
      <c r="G39" s="305" t="s">
        <v>733</v>
      </c>
      <c r="H39" s="305"/>
      <c r="I39" s="305"/>
      <c r="J39" s="305"/>
      <c r="K39" s="303"/>
    </row>
    <row r="40" s="1" customFormat="1" ht="15" customHeight="1">
      <c r="B40" s="306"/>
      <c r="C40" s="307"/>
      <c r="D40" s="305"/>
      <c r="E40" s="308" t="s">
        <v>108</v>
      </c>
      <c r="F40" s="305"/>
      <c r="G40" s="305" t="s">
        <v>734</v>
      </c>
      <c r="H40" s="305"/>
      <c r="I40" s="305"/>
      <c r="J40" s="305"/>
      <c r="K40" s="303"/>
    </row>
    <row r="41" s="1" customFormat="1" ht="15" customHeight="1">
      <c r="B41" s="306"/>
      <c r="C41" s="307"/>
      <c r="D41" s="305"/>
      <c r="E41" s="308" t="s">
        <v>109</v>
      </c>
      <c r="F41" s="305"/>
      <c r="G41" s="305" t="s">
        <v>735</v>
      </c>
      <c r="H41" s="305"/>
      <c r="I41" s="305"/>
      <c r="J41" s="305"/>
      <c r="K41" s="303"/>
    </row>
    <row r="42" s="1" customFormat="1" ht="15" customHeight="1">
      <c r="B42" s="306"/>
      <c r="C42" s="307"/>
      <c r="D42" s="305"/>
      <c r="E42" s="308" t="s">
        <v>736</v>
      </c>
      <c r="F42" s="305"/>
      <c r="G42" s="305" t="s">
        <v>737</v>
      </c>
      <c r="H42" s="305"/>
      <c r="I42" s="305"/>
      <c r="J42" s="305"/>
      <c r="K42" s="303"/>
    </row>
    <row r="43" s="1" customFormat="1" ht="15" customHeight="1">
      <c r="B43" s="306"/>
      <c r="C43" s="307"/>
      <c r="D43" s="305"/>
      <c r="E43" s="308"/>
      <c r="F43" s="305"/>
      <c r="G43" s="305" t="s">
        <v>738</v>
      </c>
      <c r="H43" s="305"/>
      <c r="I43" s="305"/>
      <c r="J43" s="305"/>
      <c r="K43" s="303"/>
    </row>
    <row r="44" s="1" customFormat="1" ht="15" customHeight="1">
      <c r="B44" s="306"/>
      <c r="C44" s="307"/>
      <c r="D44" s="305"/>
      <c r="E44" s="308" t="s">
        <v>739</v>
      </c>
      <c r="F44" s="305"/>
      <c r="G44" s="305" t="s">
        <v>740</v>
      </c>
      <c r="H44" s="305"/>
      <c r="I44" s="305"/>
      <c r="J44" s="305"/>
      <c r="K44" s="303"/>
    </row>
    <row r="45" s="1" customFormat="1" ht="15" customHeight="1">
      <c r="B45" s="306"/>
      <c r="C45" s="307"/>
      <c r="D45" s="305"/>
      <c r="E45" s="308" t="s">
        <v>111</v>
      </c>
      <c r="F45" s="305"/>
      <c r="G45" s="305" t="s">
        <v>741</v>
      </c>
      <c r="H45" s="305"/>
      <c r="I45" s="305"/>
      <c r="J45" s="305"/>
      <c r="K45" s="303"/>
    </row>
    <row r="46" s="1" customFormat="1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s="1" customFormat="1" ht="15" customHeight="1">
      <c r="B47" s="306"/>
      <c r="C47" s="307"/>
      <c r="D47" s="305" t="s">
        <v>742</v>
      </c>
      <c r="E47" s="305"/>
      <c r="F47" s="305"/>
      <c r="G47" s="305"/>
      <c r="H47" s="305"/>
      <c r="I47" s="305"/>
      <c r="J47" s="305"/>
      <c r="K47" s="303"/>
    </row>
    <row r="48" s="1" customFormat="1" ht="15" customHeight="1">
      <c r="B48" s="306"/>
      <c r="C48" s="307"/>
      <c r="D48" s="307"/>
      <c r="E48" s="305" t="s">
        <v>743</v>
      </c>
      <c r="F48" s="305"/>
      <c r="G48" s="305"/>
      <c r="H48" s="305"/>
      <c r="I48" s="305"/>
      <c r="J48" s="305"/>
      <c r="K48" s="303"/>
    </row>
    <row r="49" s="1" customFormat="1" ht="15" customHeight="1">
      <c r="B49" s="306"/>
      <c r="C49" s="307"/>
      <c r="D49" s="307"/>
      <c r="E49" s="305" t="s">
        <v>744</v>
      </c>
      <c r="F49" s="305"/>
      <c r="G49" s="305"/>
      <c r="H49" s="305"/>
      <c r="I49" s="305"/>
      <c r="J49" s="305"/>
      <c r="K49" s="303"/>
    </row>
    <row r="50" s="1" customFormat="1" ht="15" customHeight="1">
      <c r="B50" s="306"/>
      <c r="C50" s="307"/>
      <c r="D50" s="307"/>
      <c r="E50" s="305" t="s">
        <v>745</v>
      </c>
      <c r="F50" s="305"/>
      <c r="G50" s="305"/>
      <c r="H50" s="305"/>
      <c r="I50" s="305"/>
      <c r="J50" s="305"/>
      <c r="K50" s="303"/>
    </row>
    <row r="51" s="1" customFormat="1" ht="15" customHeight="1">
      <c r="B51" s="306"/>
      <c r="C51" s="307"/>
      <c r="D51" s="305" t="s">
        <v>746</v>
      </c>
      <c r="E51" s="305"/>
      <c r="F51" s="305"/>
      <c r="G51" s="305"/>
      <c r="H51" s="305"/>
      <c r="I51" s="305"/>
      <c r="J51" s="305"/>
      <c r="K51" s="303"/>
    </row>
    <row r="52" s="1" customFormat="1" ht="25.5" customHeight="1">
      <c r="B52" s="301"/>
      <c r="C52" s="302" t="s">
        <v>747</v>
      </c>
      <c r="D52" s="302"/>
      <c r="E52" s="302"/>
      <c r="F52" s="302"/>
      <c r="G52" s="302"/>
      <c r="H52" s="302"/>
      <c r="I52" s="302"/>
      <c r="J52" s="302"/>
      <c r="K52" s="303"/>
    </row>
    <row r="53" s="1" customFormat="1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s="1" customFormat="1" ht="15" customHeight="1">
      <c r="B54" s="301"/>
      <c r="C54" s="305" t="s">
        <v>748</v>
      </c>
      <c r="D54" s="305"/>
      <c r="E54" s="305"/>
      <c r="F54" s="305"/>
      <c r="G54" s="305"/>
      <c r="H54" s="305"/>
      <c r="I54" s="305"/>
      <c r="J54" s="305"/>
      <c r="K54" s="303"/>
    </row>
    <row r="55" s="1" customFormat="1" ht="15" customHeight="1">
      <c r="B55" s="301"/>
      <c r="C55" s="305" t="s">
        <v>749</v>
      </c>
      <c r="D55" s="305"/>
      <c r="E55" s="305"/>
      <c r="F55" s="305"/>
      <c r="G55" s="305"/>
      <c r="H55" s="305"/>
      <c r="I55" s="305"/>
      <c r="J55" s="305"/>
      <c r="K55" s="303"/>
    </row>
    <row r="56" s="1" customFormat="1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s="1" customFormat="1" ht="15" customHeight="1">
      <c r="B57" s="301"/>
      <c r="C57" s="305" t="s">
        <v>750</v>
      </c>
      <c r="D57" s="305"/>
      <c r="E57" s="305"/>
      <c r="F57" s="305"/>
      <c r="G57" s="305"/>
      <c r="H57" s="305"/>
      <c r="I57" s="305"/>
      <c r="J57" s="305"/>
      <c r="K57" s="303"/>
    </row>
    <row r="58" s="1" customFormat="1" ht="15" customHeight="1">
      <c r="B58" s="301"/>
      <c r="C58" s="307"/>
      <c r="D58" s="305" t="s">
        <v>751</v>
      </c>
      <c r="E58" s="305"/>
      <c r="F58" s="305"/>
      <c r="G58" s="305"/>
      <c r="H58" s="305"/>
      <c r="I58" s="305"/>
      <c r="J58" s="305"/>
      <c r="K58" s="303"/>
    </row>
    <row r="59" s="1" customFormat="1" ht="15" customHeight="1">
      <c r="B59" s="301"/>
      <c r="C59" s="307"/>
      <c r="D59" s="305" t="s">
        <v>752</v>
      </c>
      <c r="E59" s="305"/>
      <c r="F59" s="305"/>
      <c r="G59" s="305"/>
      <c r="H59" s="305"/>
      <c r="I59" s="305"/>
      <c r="J59" s="305"/>
      <c r="K59" s="303"/>
    </row>
    <row r="60" s="1" customFormat="1" ht="15" customHeight="1">
      <c r="B60" s="301"/>
      <c r="C60" s="307"/>
      <c r="D60" s="305" t="s">
        <v>753</v>
      </c>
      <c r="E60" s="305"/>
      <c r="F60" s="305"/>
      <c r="G60" s="305"/>
      <c r="H60" s="305"/>
      <c r="I60" s="305"/>
      <c r="J60" s="305"/>
      <c r="K60" s="303"/>
    </row>
    <row r="61" s="1" customFormat="1" ht="15" customHeight="1">
      <c r="B61" s="301"/>
      <c r="C61" s="307"/>
      <c r="D61" s="305" t="s">
        <v>754</v>
      </c>
      <c r="E61" s="305"/>
      <c r="F61" s="305"/>
      <c r="G61" s="305"/>
      <c r="H61" s="305"/>
      <c r="I61" s="305"/>
      <c r="J61" s="305"/>
      <c r="K61" s="303"/>
    </row>
    <row r="62" s="1" customFormat="1" ht="15" customHeight="1">
      <c r="B62" s="301"/>
      <c r="C62" s="307"/>
      <c r="D62" s="310" t="s">
        <v>755</v>
      </c>
      <c r="E62" s="310"/>
      <c r="F62" s="310"/>
      <c r="G62" s="310"/>
      <c r="H62" s="310"/>
      <c r="I62" s="310"/>
      <c r="J62" s="310"/>
      <c r="K62" s="303"/>
    </row>
    <row r="63" s="1" customFormat="1" ht="15" customHeight="1">
      <c r="B63" s="301"/>
      <c r="C63" s="307"/>
      <c r="D63" s="305" t="s">
        <v>756</v>
      </c>
      <c r="E63" s="305"/>
      <c r="F63" s="305"/>
      <c r="G63" s="305"/>
      <c r="H63" s="305"/>
      <c r="I63" s="305"/>
      <c r="J63" s="305"/>
      <c r="K63" s="303"/>
    </row>
    <row r="64" s="1" customFormat="1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s="1" customFormat="1" ht="15" customHeight="1">
      <c r="B65" s="301"/>
      <c r="C65" s="307"/>
      <c r="D65" s="305" t="s">
        <v>757</v>
      </c>
      <c r="E65" s="305"/>
      <c r="F65" s="305"/>
      <c r="G65" s="305"/>
      <c r="H65" s="305"/>
      <c r="I65" s="305"/>
      <c r="J65" s="305"/>
      <c r="K65" s="303"/>
    </row>
    <row r="66" s="1" customFormat="1" ht="15" customHeight="1">
      <c r="B66" s="301"/>
      <c r="C66" s="307"/>
      <c r="D66" s="310" t="s">
        <v>758</v>
      </c>
      <c r="E66" s="310"/>
      <c r="F66" s="310"/>
      <c r="G66" s="310"/>
      <c r="H66" s="310"/>
      <c r="I66" s="310"/>
      <c r="J66" s="310"/>
      <c r="K66" s="303"/>
    </row>
    <row r="67" s="1" customFormat="1" ht="15" customHeight="1">
      <c r="B67" s="301"/>
      <c r="C67" s="307"/>
      <c r="D67" s="305" t="s">
        <v>759</v>
      </c>
      <c r="E67" s="305"/>
      <c r="F67" s="305"/>
      <c r="G67" s="305"/>
      <c r="H67" s="305"/>
      <c r="I67" s="305"/>
      <c r="J67" s="305"/>
      <c r="K67" s="303"/>
    </row>
    <row r="68" s="1" customFormat="1" ht="15" customHeight="1">
      <c r="B68" s="301"/>
      <c r="C68" s="307"/>
      <c r="D68" s="305" t="s">
        <v>760</v>
      </c>
      <c r="E68" s="305"/>
      <c r="F68" s="305"/>
      <c r="G68" s="305"/>
      <c r="H68" s="305"/>
      <c r="I68" s="305"/>
      <c r="J68" s="305"/>
      <c r="K68" s="303"/>
    </row>
    <row r="69" s="1" customFormat="1" ht="15" customHeight="1">
      <c r="B69" s="301"/>
      <c r="C69" s="307"/>
      <c r="D69" s="305" t="s">
        <v>761</v>
      </c>
      <c r="E69" s="305"/>
      <c r="F69" s="305"/>
      <c r="G69" s="305"/>
      <c r="H69" s="305"/>
      <c r="I69" s="305"/>
      <c r="J69" s="305"/>
      <c r="K69" s="303"/>
    </row>
    <row r="70" s="1" customFormat="1" ht="15" customHeight="1">
      <c r="B70" s="301"/>
      <c r="C70" s="307"/>
      <c r="D70" s="305" t="s">
        <v>762</v>
      </c>
      <c r="E70" s="305"/>
      <c r="F70" s="305"/>
      <c r="G70" s="305"/>
      <c r="H70" s="305"/>
      <c r="I70" s="305"/>
      <c r="J70" s="305"/>
      <c r="K70" s="303"/>
    </row>
    <row r="71" s="1" customFormat="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s="1" customFormat="1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s="1" customFormat="1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s="1" customFormat="1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s="1" customFormat="1" ht="45" customHeight="1">
      <c r="B75" s="320"/>
      <c r="C75" s="321" t="s">
        <v>763</v>
      </c>
      <c r="D75" s="321"/>
      <c r="E75" s="321"/>
      <c r="F75" s="321"/>
      <c r="G75" s="321"/>
      <c r="H75" s="321"/>
      <c r="I75" s="321"/>
      <c r="J75" s="321"/>
      <c r="K75" s="322"/>
    </row>
    <row r="76" s="1" customFormat="1" ht="17.25" customHeight="1">
      <c r="B76" s="320"/>
      <c r="C76" s="323" t="s">
        <v>764</v>
      </c>
      <c r="D76" s="323"/>
      <c r="E76" s="323"/>
      <c r="F76" s="323" t="s">
        <v>765</v>
      </c>
      <c r="G76" s="324"/>
      <c r="H76" s="323" t="s">
        <v>52</v>
      </c>
      <c r="I76" s="323" t="s">
        <v>55</v>
      </c>
      <c r="J76" s="323" t="s">
        <v>766</v>
      </c>
      <c r="K76" s="322"/>
    </row>
    <row r="77" s="1" customFormat="1" ht="17.25" customHeight="1">
      <c r="B77" s="320"/>
      <c r="C77" s="325" t="s">
        <v>767</v>
      </c>
      <c r="D77" s="325"/>
      <c r="E77" s="325"/>
      <c r="F77" s="326" t="s">
        <v>768</v>
      </c>
      <c r="G77" s="327"/>
      <c r="H77" s="325"/>
      <c r="I77" s="325"/>
      <c r="J77" s="325" t="s">
        <v>769</v>
      </c>
      <c r="K77" s="322"/>
    </row>
    <row r="78" s="1" customFormat="1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s="1" customFormat="1" ht="15" customHeight="1">
      <c r="B79" s="320"/>
      <c r="C79" s="308" t="s">
        <v>51</v>
      </c>
      <c r="D79" s="330"/>
      <c r="E79" s="330"/>
      <c r="F79" s="331" t="s">
        <v>770</v>
      </c>
      <c r="G79" s="332"/>
      <c r="H79" s="308" t="s">
        <v>771</v>
      </c>
      <c r="I79" s="308" t="s">
        <v>772</v>
      </c>
      <c r="J79" s="308">
        <v>20</v>
      </c>
      <c r="K79" s="322"/>
    </row>
    <row r="80" s="1" customFormat="1" ht="15" customHeight="1">
      <c r="B80" s="320"/>
      <c r="C80" s="308" t="s">
        <v>773</v>
      </c>
      <c r="D80" s="308"/>
      <c r="E80" s="308"/>
      <c r="F80" s="331" t="s">
        <v>770</v>
      </c>
      <c r="G80" s="332"/>
      <c r="H80" s="308" t="s">
        <v>774</v>
      </c>
      <c r="I80" s="308" t="s">
        <v>772</v>
      </c>
      <c r="J80" s="308">
        <v>120</v>
      </c>
      <c r="K80" s="322"/>
    </row>
    <row r="81" s="1" customFormat="1" ht="15" customHeight="1">
      <c r="B81" s="333"/>
      <c r="C81" s="308" t="s">
        <v>775</v>
      </c>
      <c r="D81" s="308"/>
      <c r="E81" s="308"/>
      <c r="F81" s="331" t="s">
        <v>776</v>
      </c>
      <c r="G81" s="332"/>
      <c r="H81" s="308" t="s">
        <v>777</v>
      </c>
      <c r="I81" s="308" t="s">
        <v>772</v>
      </c>
      <c r="J81" s="308">
        <v>50</v>
      </c>
      <c r="K81" s="322"/>
    </row>
    <row r="82" s="1" customFormat="1" ht="15" customHeight="1">
      <c r="B82" s="333"/>
      <c r="C82" s="308" t="s">
        <v>778</v>
      </c>
      <c r="D82" s="308"/>
      <c r="E82" s="308"/>
      <c r="F82" s="331" t="s">
        <v>770</v>
      </c>
      <c r="G82" s="332"/>
      <c r="H82" s="308" t="s">
        <v>779</v>
      </c>
      <c r="I82" s="308" t="s">
        <v>780</v>
      </c>
      <c r="J82" s="308"/>
      <c r="K82" s="322"/>
    </row>
    <row r="83" s="1" customFormat="1" ht="15" customHeight="1">
      <c r="B83" s="333"/>
      <c r="C83" s="334" t="s">
        <v>781</v>
      </c>
      <c r="D83" s="334"/>
      <c r="E83" s="334"/>
      <c r="F83" s="335" t="s">
        <v>776</v>
      </c>
      <c r="G83" s="334"/>
      <c r="H83" s="334" t="s">
        <v>782</v>
      </c>
      <c r="I83" s="334" t="s">
        <v>772</v>
      </c>
      <c r="J83" s="334">
        <v>15</v>
      </c>
      <c r="K83" s="322"/>
    </row>
    <row r="84" s="1" customFormat="1" ht="15" customHeight="1">
      <c r="B84" s="333"/>
      <c r="C84" s="334" t="s">
        <v>783</v>
      </c>
      <c r="D84" s="334"/>
      <c r="E84" s="334"/>
      <c r="F84" s="335" t="s">
        <v>776</v>
      </c>
      <c r="G84" s="334"/>
      <c r="H84" s="334" t="s">
        <v>784</v>
      </c>
      <c r="I84" s="334" t="s">
        <v>772</v>
      </c>
      <c r="J84" s="334">
        <v>15</v>
      </c>
      <c r="K84" s="322"/>
    </row>
    <row r="85" s="1" customFormat="1" ht="15" customHeight="1">
      <c r="B85" s="333"/>
      <c r="C85" s="334" t="s">
        <v>785</v>
      </c>
      <c r="D85" s="334"/>
      <c r="E85" s="334"/>
      <c r="F85" s="335" t="s">
        <v>776</v>
      </c>
      <c r="G85" s="334"/>
      <c r="H85" s="334" t="s">
        <v>786</v>
      </c>
      <c r="I85" s="334" t="s">
        <v>772</v>
      </c>
      <c r="J85" s="334">
        <v>20</v>
      </c>
      <c r="K85" s="322"/>
    </row>
    <row r="86" s="1" customFormat="1" ht="15" customHeight="1">
      <c r="B86" s="333"/>
      <c r="C86" s="334" t="s">
        <v>787</v>
      </c>
      <c r="D86" s="334"/>
      <c r="E86" s="334"/>
      <c r="F86" s="335" t="s">
        <v>776</v>
      </c>
      <c r="G86" s="334"/>
      <c r="H86" s="334" t="s">
        <v>788</v>
      </c>
      <c r="I86" s="334" t="s">
        <v>772</v>
      </c>
      <c r="J86" s="334">
        <v>20</v>
      </c>
      <c r="K86" s="322"/>
    </row>
    <row r="87" s="1" customFormat="1" ht="15" customHeight="1">
      <c r="B87" s="333"/>
      <c r="C87" s="308" t="s">
        <v>789</v>
      </c>
      <c r="D87" s="308"/>
      <c r="E87" s="308"/>
      <c r="F87" s="331" t="s">
        <v>776</v>
      </c>
      <c r="G87" s="332"/>
      <c r="H87" s="308" t="s">
        <v>790</v>
      </c>
      <c r="I87" s="308" t="s">
        <v>772</v>
      </c>
      <c r="J87" s="308">
        <v>50</v>
      </c>
      <c r="K87" s="322"/>
    </row>
    <row r="88" s="1" customFormat="1" ht="15" customHeight="1">
      <c r="B88" s="333"/>
      <c r="C88" s="308" t="s">
        <v>791</v>
      </c>
      <c r="D88" s="308"/>
      <c r="E88" s="308"/>
      <c r="F88" s="331" t="s">
        <v>776</v>
      </c>
      <c r="G88" s="332"/>
      <c r="H88" s="308" t="s">
        <v>792</v>
      </c>
      <c r="I88" s="308" t="s">
        <v>772</v>
      </c>
      <c r="J88" s="308">
        <v>20</v>
      </c>
      <c r="K88" s="322"/>
    </row>
    <row r="89" s="1" customFormat="1" ht="15" customHeight="1">
      <c r="B89" s="333"/>
      <c r="C89" s="308" t="s">
        <v>793</v>
      </c>
      <c r="D89" s="308"/>
      <c r="E89" s="308"/>
      <c r="F89" s="331" t="s">
        <v>776</v>
      </c>
      <c r="G89" s="332"/>
      <c r="H89" s="308" t="s">
        <v>794</v>
      </c>
      <c r="I89" s="308" t="s">
        <v>772</v>
      </c>
      <c r="J89" s="308">
        <v>20</v>
      </c>
      <c r="K89" s="322"/>
    </row>
    <row r="90" s="1" customFormat="1" ht="15" customHeight="1">
      <c r="B90" s="333"/>
      <c r="C90" s="308" t="s">
        <v>795</v>
      </c>
      <c r="D90" s="308"/>
      <c r="E90" s="308"/>
      <c r="F90" s="331" t="s">
        <v>776</v>
      </c>
      <c r="G90" s="332"/>
      <c r="H90" s="308" t="s">
        <v>796</v>
      </c>
      <c r="I90" s="308" t="s">
        <v>772</v>
      </c>
      <c r="J90" s="308">
        <v>50</v>
      </c>
      <c r="K90" s="322"/>
    </row>
    <row r="91" s="1" customFormat="1" ht="15" customHeight="1">
      <c r="B91" s="333"/>
      <c r="C91" s="308" t="s">
        <v>797</v>
      </c>
      <c r="D91" s="308"/>
      <c r="E91" s="308"/>
      <c r="F91" s="331" t="s">
        <v>776</v>
      </c>
      <c r="G91" s="332"/>
      <c r="H91" s="308" t="s">
        <v>797</v>
      </c>
      <c r="I91" s="308" t="s">
        <v>772</v>
      </c>
      <c r="J91" s="308">
        <v>50</v>
      </c>
      <c r="K91" s="322"/>
    </row>
    <row r="92" s="1" customFormat="1" ht="15" customHeight="1">
      <c r="B92" s="333"/>
      <c r="C92" s="308" t="s">
        <v>798</v>
      </c>
      <c r="D92" s="308"/>
      <c r="E92" s="308"/>
      <c r="F92" s="331" t="s">
        <v>776</v>
      </c>
      <c r="G92" s="332"/>
      <c r="H92" s="308" t="s">
        <v>799</v>
      </c>
      <c r="I92" s="308" t="s">
        <v>772</v>
      </c>
      <c r="J92" s="308">
        <v>255</v>
      </c>
      <c r="K92" s="322"/>
    </row>
    <row r="93" s="1" customFormat="1" ht="15" customHeight="1">
      <c r="B93" s="333"/>
      <c r="C93" s="308" t="s">
        <v>800</v>
      </c>
      <c r="D93" s="308"/>
      <c r="E93" s="308"/>
      <c r="F93" s="331" t="s">
        <v>770</v>
      </c>
      <c r="G93" s="332"/>
      <c r="H93" s="308" t="s">
        <v>801</v>
      </c>
      <c r="I93" s="308" t="s">
        <v>802</v>
      </c>
      <c r="J93" s="308"/>
      <c r="K93" s="322"/>
    </row>
    <row r="94" s="1" customFormat="1" ht="15" customHeight="1">
      <c r="B94" s="333"/>
      <c r="C94" s="308" t="s">
        <v>803</v>
      </c>
      <c r="D94" s="308"/>
      <c r="E94" s="308"/>
      <c r="F94" s="331" t="s">
        <v>770</v>
      </c>
      <c r="G94" s="332"/>
      <c r="H94" s="308" t="s">
        <v>804</v>
      </c>
      <c r="I94" s="308" t="s">
        <v>805</v>
      </c>
      <c r="J94" s="308"/>
      <c r="K94" s="322"/>
    </row>
    <row r="95" s="1" customFormat="1" ht="15" customHeight="1">
      <c r="B95" s="333"/>
      <c r="C95" s="308" t="s">
        <v>806</v>
      </c>
      <c r="D95" s="308"/>
      <c r="E95" s="308"/>
      <c r="F95" s="331" t="s">
        <v>770</v>
      </c>
      <c r="G95" s="332"/>
      <c r="H95" s="308" t="s">
        <v>806</v>
      </c>
      <c r="I95" s="308" t="s">
        <v>805</v>
      </c>
      <c r="J95" s="308"/>
      <c r="K95" s="322"/>
    </row>
    <row r="96" s="1" customFormat="1" ht="15" customHeight="1">
      <c r="B96" s="333"/>
      <c r="C96" s="308" t="s">
        <v>36</v>
      </c>
      <c r="D96" s="308"/>
      <c r="E96" s="308"/>
      <c r="F96" s="331" t="s">
        <v>770</v>
      </c>
      <c r="G96" s="332"/>
      <c r="H96" s="308" t="s">
        <v>807</v>
      </c>
      <c r="I96" s="308" t="s">
        <v>805</v>
      </c>
      <c r="J96" s="308"/>
      <c r="K96" s="322"/>
    </row>
    <row r="97" s="1" customFormat="1" ht="15" customHeight="1">
      <c r="B97" s="333"/>
      <c r="C97" s="308" t="s">
        <v>46</v>
      </c>
      <c r="D97" s="308"/>
      <c r="E97" s="308"/>
      <c r="F97" s="331" t="s">
        <v>770</v>
      </c>
      <c r="G97" s="332"/>
      <c r="H97" s="308" t="s">
        <v>808</v>
      </c>
      <c r="I97" s="308" t="s">
        <v>805</v>
      </c>
      <c r="J97" s="308"/>
      <c r="K97" s="322"/>
    </row>
    <row r="98" s="1" customFormat="1" ht="15" customHeight="1">
      <c r="B98" s="336"/>
      <c r="C98" s="337"/>
      <c r="D98" s="337"/>
      <c r="E98" s="337"/>
      <c r="F98" s="337"/>
      <c r="G98" s="337"/>
      <c r="H98" s="337"/>
      <c r="I98" s="337"/>
      <c r="J98" s="337"/>
      <c r="K98" s="338"/>
    </row>
    <row r="99" s="1" customFormat="1" ht="18.75" customHeight="1">
      <c r="B99" s="339"/>
      <c r="C99" s="340"/>
      <c r="D99" s="340"/>
      <c r="E99" s="340"/>
      <c r="F99" s="340"/>
      <c r="G99" s="340"/>
      <c r="H99" s="340"/>
      <c r="I99" s="340"/>
      <c r="J99" s="340"/>
      <c r="K99" s="339"/>
    </row>
    <row r="100" s="1" customFormat="1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s="1" customFormat="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s="1" customFormat="1" ht="45" customHeight="1">
      <c r="B102" s="320"/>
      <c r="C102" s="321" t="s">
        <v>809</v>
      </c>
      <c r="D102" s="321"/>
      <c r="E102" s="321"/>
      <c r="F102" s="321"/>
      <c r="G102" s="321"/>
      <c r="H102" s="321"/>
      <c r="I102" s="321"/>
      <c r="J102" s="321"/>
      <c r="K102" s="322"/>
    </row>
    <row r="103" s="1" customFormat="1" ht="17.25" customHeight="1">
      <c r="B103" s="320"/>
      <c r="C103" s="323" t="s">
        <v>764</v>
      </c>
      <c r="D103" s="323"/>
      <c r="E103" s="323"/>
      <c r="F103" s="323" t="s">
        <v>765</v>
      </c>
      <c r="G103" s="324"/>
      <c r="H103" s="323" t="s">
        <v>52</v>
      </c>
      <c r="I103" s="323" t="s">
        <v>55</v>
      </c>
      <c r="J103" s="323" t="s">
        <v>766</v>
      </c>
      <c r="K103" s="322"/>
    </row>
    <row r="104" s="1" customFormat="1" ht="17.25" customHeight="1">
      <c r="B104" s="320"/>
      <c r="C104" s="325" t="s">
        <v>767</v>
      </c>
      <c r="D104" s="325"/>
      <c r="E104" s="325"/>
      <c r="F104" s="326" t="s">
        <v>768</v>
      </c>
      <c r="G104" s="327"/>
      <c r="H104" s="325"/>
      <c r="I104" s="325"/>
      <c r="J104" s="325" t="s">
        <v>769</v>
      </c>
      <c r="K104" s="322"/>
    </row>
    <row r="105" s="1" customFormat="1" ht="5.25" customHeight="1">
      <c r="B105" s="320"/>
      <c r="C105" s="323"/>
      <c r="D105" s="323"/>
      <c r="E105" s="323"/>
      <c r="F105" s="323"/>
      <c r="G105" s="341"/>
      <c r="H105" s="323"/>
      <c r="I105" s="323"/>
      <c r="J105" s="323"/>
      <c r="K105" s="322"/>
    </row>
    <row r="106" s="1" customFormat="1" ht="15" customHeight="1">
      <c r="B106" s="320"/>
      <c r="C106" s="308" t="s">
        <v>51</v>
      </c>
      <c r="D106" s="330"/>
      <c r="E106" s="330"/>
      <c r="F106" s="331" t="s">
        <v>770</v>
      </c>
      <c r="G106" s="308"/>
      <c r="H106" s="308" t="s">
        <v>810</v>
      </c>
      <c r="I106" s="308" t="s">
        <v>772</v>
      </c>
      <c r="J106" s="308">
        <v>20</v>
      </c>
      <c r="K106" s="322"/>
    </row>
    <row r="107" s="1" customFormat="1" ht="15" customHeight="1">
      <c r="B107" s="320"/>
      <c r="C107" s="308" t="s">
        <v>773</v>
      </c>
      <c r="D107" s="308"/>
      <c r="E107" s="308"/>
      <c r="F107" s="331" t="s">
        <v>770</v>
      </c>
      <c r="G107" s="308"/>
      <c r="H107" s="308" t="s">
        <v>810</v>
      </c>
      <c r="I107" s="308" t="s">
        <v>772</v>
      </c>
      <c r="J107" s="308">
        <v>120</v>
      </c>
      <c r="K107" s="322"/>
    </row>
    <row r="108" s="1" customFormat="1" ht="15" customHeight="1">
      <c r="B108" s="333"/>
      <c r="C108" s="308" t="s">
        <v>775</v>
      </c>
      <c r="D108" s="308"/>
      <c r="E108" s="308"/>
      <c r="F108" s="331" t="s">
        <v>776</v>
      </c>
      <c r="G108" s="308"/>
      <c r="H108" s="308" t="s">
        <v>810</v>
      </c>
      <c r="I108" s="308" t="s">
        <v>772</v>
      </c>
      <c r="J108" s="308">
        <v>50</v>
      </c>
      <c r="K108" s="322"/>
    </row>
    <row r="109" s="1" customFormat="1" ht="15" customHeight="1">
      <c r="B109" s="333"/>
      <c r="C109" s="308" t="s">
        <v>778</v>
      </c>
      <c r="D109" s="308"/>
      <c r="E109" s="308"/>
      <c r="F109" s="331" t="s">
        <v>770</v>
      </c>
      <c r="G109" s="308"/>
      <c r="H109" s="308" t="s">
        <v>810</v>
      </c>
      <c r="I109" s="308" t="s">
        <v>780</v>
      </c>
      <c r="J109" s="308"/>
      <c r="K109" s="322"/>
    </row>
    <row r="110" s="1" customFormat="1" ht="15" customHeight="1">
      <c r="B110" s="333"/>
      <c r="C110" s="308" t="s">
        <v>789</v>
      </c>
      <c r="D110" s="308"/>
      <c r="E110" s="308"/>
      <c r="F110" s="331" t="s">
        <v>776</v>
      </c>
      <c r="G110" s="308"/>
      <c r="H110" s="308" t="s">
        <v>810</v>
      </c>
      <c r="I110" s="308" t="s">
        <v>772</v>
      </c>
      <c r="J110" s="308">
        <v>50</v>
      </c>
      <c r="K110" s="322"/>
    </row>
    <row r="111" s="1" customFormat="1" ht="15" customHeight="1">
      <c r="B111" s="333"/>
      <c r="C111" s="308" t="s">
        <v>797</v>
      </c>
      <c r="D111" s="308"/>
      <c r="E111" s="308"/>
      <c r="F111" s="331" t="s">
        <v>776</v>
      </c>
      <c r="G111" s="308"/>
      <c r="H111" s="308" t="s">
        <v>810</v>
      </c>
      <c r="I111" s="308" t="s">
        <v>772</v>
      </c>
      <c r="J111" s="308">
        <v>50</v>
      </c>
      <c r="K111" s="322"/>
    </row>
    <row r="112" s="1" customFormat="1" ht="15" customHeight="1">
      <c r="B112" s="333"/>
      <c r="C112" s="308" t="s">
        <v>795</v>
      </c>
      <c r="D112" s="308"/>
      <c r="E112" s="308"/>
      <c r="F112" s="331" t="s">
        <v>776</v>
      </c>
      <c r="G112" s="308"/>
      <c r="H112" s="308" t="s">
        <v>810</v>
      </c>
      <c r="I112" s="308" t="s">
        <v>772</v>
      </c>
      <c r="J112" s="308">
        <v>50</v>
      </c>
      <c r="K112" s="322"/>
    </row>
    <row r="113" s="1" customFormat="1" ht="15" customHeight="1">
      <c r="B113" s="333"/>
      <c r="C113" s="308" t="s">
        <v>51</v>
      </c>
      <c r="D113" s="308"/>
      <c r="E113" s="308"/>
      <c r="F113" s="331" t="s">
        <v>770</v>
      </c>
      <c r="G113" s="308"/>
      <c r="H113" s="308" t="s">
        <v>811</v>
      </c>
      <c r="I113" s="308" t="s">
        <v>772</v>
      </c>
      <c r="J113" s="308">
        <v>20</v>
      </c>
      <c r="K113" s="322"/>
    </row>
    <row r="114" s="1" customFormat="1" ht="15" customHeight="1">
      <c r="B114" s="333"/>
      <c r="C114" s="308" t="s">
        <v>812</v>
      </c>
      <c r="D114" s="308"/>
      <c r="E114" s="308"/>
      <c r="F114" s="331" t="s">
        <v>770</v>
      </c>
      <c r="G114" s="308"/>
      <c r="H114" s="308" t="s">
        <v>813</v>
      </c>
      <c r="I114" s="308" t="s">
        <v>772</v>
      </c>
      <c r="J114" s="308">
        <v>120</v>
      </c>
      <c r="K114" s="322"/>
    </row>
    <row r="115" s="1" customFormat="1" ht="15" customHeight="1">
      <c r="B115" s="333"/>
      <c r="C115" s="308" t="s">
        <v>36</v>
      </c>
      <c r="D115" s="308"/>
      <c r="E115" s="308"/>
      <c r="F115" s="331" t="s">
        <v>770</v>
      </c>
      <c r="G115" s="308"/>
      <c r="H115" s="308" t="s">
        <v>814</v>
      </c>
      <c r="I115" s="308" t="s">
        <v>805</v>
      </c>
      <c r="J115" s="308"/>
      <c r="K115" s="322"/>
    </row>
    <row r="116" s="1" customFormat="1" ht="15" customHeight="1">
      <c r="B116" s="333"/>
      <c r="C116" s="308" t="s">
        <v>46</v>
      </c>
      <c r="D116" s="308"/>
      <c r="E116" s="308"/>
      <c r="F116" s="331" t="s">
        <v>770</v>
      </c>
      <c r="G116" s="308"/>
      <c r="H116" s="308" t="s">
        <v>815</v>
      </c>
      <c r="I116" s="308" t="s">
        <v>805</v>
      </c>
      <c r="J116" s="308"/>
      <c r="K116" s="322"/>
    </row>
    <row r="117" s="1" customFormat="1" ht="15" customHeight="1">
      <c r="B117" s="333"/>
      <c r="C117" s="308" t="s">
        <v>55</v>
      </c>
      <c r="D117" s="308"/>
      <c r="E117" s="308"/>
      <c r="F117" s="331" t="s">
        <v>770</v>
      </c>
      <c r="G117" s="308"/>
      <c r="H117" s="308" t="s">
        <v>816</v>
      </c>
      <c r="I117" s="308" t="s">
        <v>817</v>
      </c>
      <c r="J117" s="308"/>
      <c r="K117" s="322"/>
    </row>
    <row r="118" s="1" customFormat="1" ht="15" customHeight="1">
      <c r="B118" s="336"/>
      <c r="C118" s="342"/>
      <c r="D118" s="342"/>
      <c r="E118" s="342"/>
      <c r="F118" s="342"/>
      <c r="G118" s="342"/>
      <c r="H118" s="342"/>
      <c r="I118" s="342"/>
      <c r="J118" s="342"/>
      <c r="K118" s="338"/>
    </row>
    <row r="119" s="1" customFormat="1" ht="18.75" customHeight="1">
      <c r="B119" s="343"/>
      <c r="C119" s="344"/>
      <c r="D119" s="344"/>
      <c r="E119" s="344"/>
      <c r="F119" s="345"/>
      <c r="G119" s="344"/>
      <c r="H119" s="344"/>
      <c r="I119" s="344"/>
      <c r="J119" s="344"/>
      <c r="K119" s="343"/>
    </row>
    <row r="120" s="1" customFormat="1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299" t="s">
        <v>818</v>
      </c>
      <c r="D122" s="299"/>
      <c r="E122" s="299"/>
      <c r="F122" s="299"/>
      <c r="G122" s="299"/>
      <c r="H122" s="299"/>
      <c r="I122" s="299"/>
      <c r="J122" s="299"/>
      <c r="K122" s="350"/>
    </row>
    <row r="123" s="1" customFormat="1" ht="17.25" customHeight="1">
      <c r="B123" s="351"/>
      <c r="C123" s="323" t="s">
        <v>764</v>
      </c>
      <c r="D123" s="323"/>
      <c r="E123" s="323"/>
      <c r="F123" s="323" t="s">
        <v>765</v>
      </c>
      <c r="G123" s="324"/>
      <c r="H123" s="323" t="s">
        <v>52</v>
      </c>
      <c r="I123" s="323" t="s">
        <v>55</v>
      </c>
      <c r="J123" s="323" t="s">
        <v>766</v>
      </c>
      <c r="K123" s="352"/>
    </row>
    <row r="124" s="1" customFormat="1" ht="17.25" customHeight="1">
      <c r="B124" s="351"/>
      <c r="C124" s="325" t="s">
        <v>767</v>
      </c>
      <c r="D124" s="325"/>
      <c r="E124" s="325"/>
      <c r="F124" s="326" t="s">
        <v>768</v>
      </c>
      <c r="G124" s="327"/>
      <c r="H124" s="325"/>
      <c r="I124" s="325"/>
      <c r="J124" s="325" t="s">
        <v>769</v>
      </c>
      <c r="K124" s="352"/>
    </row>
    <row r="125" s="1" customFormat="1" ht="5.25" customHeight="1">
      <c r="B125" s="353"/>
      <c r="C125" s="328"/>
      <c r="D125" s="328"/>
      <c r="E125" s="328"/>
      <c r="F125" s="328"/>
      <c r="G125" s="354"/>
      <c r="H125" s="328"/>
      <c r="I125" s="328"/>
      <c r="J125" s="328"/>
      <c r="K125" s="355"/>
    </row>
    <row r="126" s="1" customFormat="1" ht="15" customHeight="1">
      <c r="B126" s="353"/>
      <c r="C126" s="308" t="s">
        <v>773</v>
      </c>
      <c r="D126" s="330"/>
      <c r="E126" s="330"/>
      <c r="F126" s="331" t="s">
        <v>770</v>
      </c>
      <c r="G126" s="308"/>
      <c r="H126" s="308" t="s">
        <v>810</v>
      </c>
      <c r="I126" s="308" t="s">
        <v>772</v>
      </c>
      <c r="J126" s="308">
        <v>120</v>
      </c>
      <c r="K126" s="356"/>
    </row>
    <row r="127" s="1" customFormat="1" ht="15" customHeight="1">
      <c r="B127" s="353"/>
      <c r="C127" s="308" t="s">
        <v>819</v>
      </c>
      <c r="D127" s="308"/>
      <c r="E127" s="308"/>
      <c r="F127" s="331" t="s">
        <v>770</v>
      </c>
      <c r="G127" s="308"/>
      <c r="H127" s="308" t="s">
        <v>820</v>
      </c>
      <c r="I127" s="308" t="s">
        <v>772</v>
      </c>
      <c r="J127" s="308" t="s">
        <v>821</v>
      </c>
      <c r="K127" s="356"/>
    </row>
    <row r="128" s="1" customFormat="1" ht="15" customHeight="1">
      <c r="B128" s="353"/>
      <c r="C128" s="308" t="s">
        <v>718</v>
      </c>
      <c r="D128" s="308"/>
      <c r="E128" s="308"/>
      <c r="F128" s="331" t="s">
        <v>770</v>
      </c>
      <c r="G128" s="308"/>
      <c r="H128" s="308" t="s">
        <v>822</v>
      </c>
      <c r="I128" s="308" t="s">
        <v>772</v>
      </c>
      <c r="J128" s="308" t="s">
        <v>821</v>
      </c>
      <c r="K128" s="356"/>
    </row>
    <row r="129" s="1" customFormat="1" ht="15" customHeight="1">
      <c r="B129" s="353"/>
      <c r="C129" s="308" t="s">
        <v>781</v>
      </c>
      <c r="D129" s="308"/>
      <c r="E129" s="308"/>
      <c r="F129" s="331" t="s">
        <v>776</v>
      </c>
      <c r="G129" s="308"/>
      <c r="H129" s="308" t="s">
        <v>782</v>
      </c>
      <c r="I129" s="308" t="s">
        <v>772</v>
      </c>
      <c r="J129" s="308">
        <v>15</v>
      </c>
      <c r="K129" s="356"/>
    </row>
    <row r="130" s="1" customFormat="1" ht="15" customHeight="1">
      <c r="B130" s="353"/>
      <c r="C130" s="334" t="s">
        <v>783</v>
      </c>
      <c r="D130" s="334"/>
      <c r="E130" s="334"/>
      <c r="F130" s="335" t="s">
        <v>776</v>
      </c>
      <c r="G130" s="334"/>
      <c r="H130" s="334" t="s">
        <v>784</v>
      </c>
      <c r="I130" s="334" t="s">
        <v>772</v>
      </c>
      <c r="J130" s="334">
        <v>15</v>
      </c>
      <c r="K130" s="356"/>
    </row>
    <row r="131" s="1" customFormat="1" ht="15" customHeight="1">
      <c r="B131" s="353"/>
      <c r="C131" s="334" t="s">
        <v>785</v>
      </c>
      <c r="D131" s="334"/>
      <c r="E131" s="334"/>
      <c r="F131" s="335" t="s">
        <v>776</v>
      </c>
      <c r="G131" s="334"/>
      <c r="H131" s="334" t="s">
        <v>786</v>
      </c>
      <c r="I131" s="334" t="s">
        <v>772</v>
      </c>
      <c r="J131" s="334">
        <v>20</v>
      </c>
      <c r="K131" s="356"/>
    </row>
    <row r="132" s="1" customFormat="1" ht="15" customHeight="1">
      <c r="B132" s="353"/>
      <c r="C132" s="334" t="s">
        <v>787</v>
      </c>
      <c r="D132" s="334"/>
      <c r="E132" s="334"/>
      <c r="F132" s="335" t="s">
        <v>776</v>
      </c>
      <c r="G132" s="334"/>
      <c r="H132" s="334" t="s">
        <v>788</v>
      </c>
      <c r="I132" s="334" t="s">
        <v>772</v>
      </c>
      <c r="J132" s="334">
        <v>20</v>
      </c>
      <c r="K132" s="356"/>
    </row>
    <row r="133" s="1" customFormat="1" ht="15" customHeight="1">
      <c r="B133" s="353"/>
      <c r="C133" s="308" t="s">
        <v>775</v>
      </c>
      <c r="D133" s="308"/>
      <c r="E133" s="308"/>
      <c r="F133" s="331" t="s">
        <v>776</v>
      </c>
      <c r="G133" s="308"/>
      <c r="H133" s="308" t="s">
        <v>810</v>
      </c>
      <c r="I133" s="308" t="s">
        <v>772</v>
      </c>
      <c r="J133" s="308">
        <v>50</v>
      </c>
      <c r="K133" s="356"/>
    </row>
    <row r="134" s="1" customFormat="1" ht="15" customHeight="1">
      <c r="B134" s="353"/>
      <c r="C134" s="308" t="s">
        <v>789</v>
      </c>
      <c r="D134" s="308"/>
      <c r="E134" s="308"/>
      <c r="F134" s="331" t="s">
        <v>776</v>
      </c>
      <c r="G134" s="308"/>
      <c r="H134" s="308" t="s">
        <v>810</v>
      </c>
      <c r="I134" s="308" t="s">
        <v>772</v>
      </c>
      <c r="J134" s="308">
        <v>50</v>
      </c>
      <c r="K134" s="356"/>
    </row>
    <row r="135" s="1" customFormat="1" ht="15" customHeight="1">
      <c r="B135" s="353"/>
      <c r="C135" s="308" t="s">
        <v>795</v>
      </c>
      <c r="D135" s="308"/>
      <c r="E135" s="308"/>
      <c r="F135" s="331" t="s">
        <v>776</v>
      </c>
      <c r="G135" s="308"/>
      <c r="H135" s="308" t="s">
        <v>810</v>
      </c>
      <c r="I135" s="308" t="s">
        <v>772</v>
      </c>
      <c r="J135" s="308">
        <v>50</v>
      </c>
      <c r="K135" s="356"/>
    </row>
    <row r="136" s="1" customFormat="1" ht="15" customHeight="1">
      <c r="B136" s="353"/>
      <c r="C136" s="308" t="s">
        <v>797</v>
      </c>
      <c r="D136" s="308"/>
      <c r="E136" s="308"/>
      <c r="F136" s="331" t="s">
        <v>776</v>
      </c>
      <c r="G136" s="308"/>
      <c r="H136" s="308" t="s">
        <v>810</v>
      </c>
      <c r="I136" s="308" t="s">
        <v>772</v>
      </c>
      <c r="J136" s="308">
        <v>50</v>
      </c>
      <c r="K136" s="356"/>
    </row>
    <row r="137" s="1" customFormat="1" ht="15" customHeight="1">
      <c r="B137" s="353"/>
      <c r="C137" s="308" t="s">
        <v>798</v>
      </c>
      <c r="D137" s="308"/>
      <c r="E137" s="308"/>
      <c r="F137" s="331" t="s">
        <v>776</v>
      </c>
      <c r="G137" s="308"/>
      <c r="H137" s="308" t="s">
        <v>823</v>
      </c>
      <c r="I137" s="308" t="s">
        <v>772</v>
      </c>
      <c r="J137" s="308">
        <v>255</v>
      </c>
      <c r="K137" s="356"/>
    </row>
    <row r="138" s="1" customFormat="1" ht="15" customHeight="1">
      <c r="B138" s="353"/>
      <c r="C138" s="308" t="s">
        <v>800</v>
      </c>
      <c r="D138" s="308"/>
      <c r="E138" s="308"/>
      <c r="F138" s="331" t="s">
        <v>770</v>
      </c>
      <c r="G138" s="308"/>
      <c r="H138" s="308" t="s">
        <v>824</v>
      </c>
      <c r="I138" s="308" t="s">
        <v>802</v>
      </c>
      <c r="J138" s="308"/>
      <c r="K138" s="356"/>
    </row>
    <row r="139" s="1" customFormat="1" ht="15" customHeight="1">
      <c r="B139" s="353"/>
      <c r="C139" s="308" t="s">
        <v>803</v>
      </c>
      <c r="D139" s="308"/>
      <c r="E139" s="308"/>
      <c r="F139" s="331" t="s">
        <v>770</v>
      </c>
      <c r="G139" s="308"/>
      <c r="H139" s="308" t="s">
        <v>825</v>
      </c>
      <c r="I139" s="308" t="s">
        <v>805</v>
      </c>
      <c r="J139" s="308"/>
      <c r="K139" s="356"/>
    </row>
    <row r="140" s="1" customFormat="1" ht="15" customHeight="1">
      <c r="B140" s="353"/>
      <c r="C140" s="308" t="s">
        <v>806</v>
      </c>
      <c r="D140" s="308"/>
      <c r="E140" s="308"/>
      <c r="F140" s="331" t="s">
        <v>770</v>
      </c>
      <c r="G140" s="308"/>
      <c r="H140" s="308" t="s">
        <v>806</v>
      </c>
      <c r="I140" s="308" t="s">
        <v>805</v>
      </c>
      <c r="J140" s="308"/>
      <c r="K140" s="356"/>
    </row>
    <row r="141" s="1" customFormat="1" ht="15" customHeight="1">
      <c r="B141" s="353"/>
      <c r="C141" s="308" t="s">
        <v>36</v>
      </c>
      <c r="D141" s="308"/>
      <c r="E141" s="308"/>
      <c r="F141" s="331" t="s">
        <v>770</v>
      </c>
      <c r="G141" s="308"/>
      <c r="H141" s="308" t="s">
        <v>826</v>
      </c>
      <c r="I141" s="308" t="s">
        <v>805</v>
      </c>
      <c r="J141" s="308"/>
      <c r="K141" s="356"/>
    </row>
    <row r="142" s="1" customFormat="1" ht="15" customHeight="1">
      <c r="B142" s="353"/>
      <c r="C142" s="308" t="s">
        <v>827</v>
      </c>
      <c r="D142" s="308"/>
      <c r="E142" s="308"/>
      <c r="F142" s="331" t="s">
        <v>770</v>
      </c>
      <c r="G142" s="308"/>
      <c r="H142" s="308" t="s">
        <v>828</v>
      </c>
      <c r="I142" s="308" t="s">
        <v>805</v>
      </c>
      <c r="J142" s="308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44"/>
      <c r="C144" s="344"/>
      <c r="D144" s="344"/>
      <c r="E144" s="344"/>
      <c r="F144" s="345"/>
      <c r="G144" s="344"/>
      <c r="H144" s="344"/>
      <c r="I144" s="344"/>
      <c r="J144" s="344"/>
      <c r="K144" s="344"/>
    </row>
    <row r="145" s="1" customFormat="1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s="1" customFormat="1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s="1" customFormat="1" ht="45" customHeight="1">
      <c r="B147" s="320"/>
      <c r="C147" s="321" t="s">
        <v>829</v>
      </c>
      <c r="D147" s="321"/>
      <c r="E147" s="321"/>
      <c r="F147" s="321"/>
      <c r="G147" s="321"/>
      <c r="H147" s="321"/>
      <c r="I147" s="321"/>
      <c r="J147" s="321"/>
      <c r="K147" s="322"/>
    </row>
    <row r="148" s="1" customFormat="1" ht="17.25" customHeight="1">
      <c r="B148" s="320"/>
      <c r="C148" s="323" t="s">
        <v>764</v>
      </c>
      <c r="D148" s="323"/>
      <c r="E148" s="323"/>
      <c r="F148" s="323" t="s">
        <v>765</v>
      </c>
      <c r="G148" s="324"/>
      <c r="H148" s="323" t="s">
        <v>52</v>
      </c>
      <c r="I148" s="323" t="s">
        <v>55</v>
      </c>
      <c r="J148" s="323" t="s">
        <v>766</v>
      </c>
      <c r="K148" s="322"/>
    </row>
    <row r="149" s="1" customFormat="1" ht="17.25" customHeight="1">
      <c r="B149" s="320"/>
      <c r="C149" s="325" t="s">
        <v>767</v>
      </c>
      <c r="D149" s="325"/>
      <c r="E149" s="325"/>
      <c r="F149" s="326" t="s">
        <v>768</v>
      </c>
      <c r="G149" s="327"/>
      <c r="H149" s="325"/>
      <c r="I149" s="325"/>
      <c r="J149" s="325" t="s">
        <v>769</v>
      </c>
      <c r="K149" s="322"/>
    </row>
    <row r="150" s="1" customFormat="1" ht="5.25" customHeight="1">
      <c r="B150" s="333"/>
      <c r="C150" s="328"/>
      <c r="D150" s="328"/>
      <c r="E150" s="328"/>
      <c r="F150" s="328"/>
      <c r="G150" s="329"/>
      <c r="H150" s="328"/>
      <c r="I150" s="328"/>
      <c r="J150" s="328"/>
      <c r="K150" s="356"/>
    </row>
    <row r="151" s="1" customFormat="1" ht="15" customHeight="1">
      <c r="B151" s="333"/>
      <c r="C151" s="360" t="s">
        <v>773</v>
      </c>
      <c r="D151" s="308"/>
      <c r="E151" s="308"/>
      <c r="F151" s="361" t="s">
        <v>770</v>
      </c>
      <c r="G151" s="308"/>
      <c r="H151" s="360" t="s">
        <v>810</v>
      </c>
      <c r="I151" s="360" t="s">
        <v>772</v>
      </c>
      <c r="J151" s="360">
        <v>120</v>
      </c>
      <c r="K151" s="356"/>
    </row>
    <row r="152" s="1" customFormat="1" ht="15" customHeight="1">
      <c r="B152" s="333"/>
      <c r="C152" s="360" t="s">
        <v>819</v>
      </c>
      <c r="D152" s="308"/>
      <c r="E152" s="308"/>
      <c r="F152" s="361" t="s">
        <v>770</v>
      </c>
      <c r="G152" s="308"/>
      <c r="H152" s="360" t="s">
        <v>830</v>
      </c>
      <c r="I152" s="360" t="s">
        <v>772</v>
      </c>
      <c r="J152" s="360" t="s">
        <v>821</v>
      </c>
      <c r="K152" s="356"/>
    </row>
    <row r="153" s="1" customFormat="1" ht="15" customHeight="1">
      <c r="B153" s="333"/>
      <c r="C153" s="360" t="s">
        <v>718</v>
      </c>
      <c r="D153" s="308"/>
      <c r="E153" s="308"/>
      <c r="F153" s="361" t="s">
        <v>770</v>
      </c>
      <c r="G153" s="308"/>
      <c r="H153" s="360" t="s">
        <v>831</v>
      </c>
      <c r="I153" s="360" t="s">
        <v>772</v>
      </c>
      <c r="J153" s="360" t="s">
        <v>821</v>
      </c>
      <c r="K153" s="356"/>
    </row>
    <row r="154" s="1" customFormat="1" ht="15" customHeight="1">
      <c r="B154" s="333"/>
      <c r="C154" s="360" t="s">
        <v>775</v>
      </c>
      <c r="D154" s="308"/>
      <c r="E154" s="308"/>
      <c r="F154" s="361" t="s">
        <v>776</v>
      </c>
      <c r="G154" s="308"/>
      <c r="H154" s="360" t="s">
        <v>810</v>
      </c>
      <c r="I154" s="360" t="s">
        <v>772</v>
      </c>
      <c r="J154" s="360">
        <v>50</v>
      </c>
      <c r="K154" s="356"/>
    </row>
    <row r="155" s="1" customFormat="1" ht="15" customHeight="1">
      <c r="B155" s="333"/>
      <c r="C155" s="360" t="s">
        <v>778</v>
      </c>
      <c r="D155" s="308"/>
      <c r="E155" s="308"/>
      <c r="F155" s="361" t="s">
        <v>770</v>
      </c>
      <c r="G155" s="308"/>
      <c r="H155" s="360" t="s">
        <v>810</v>
      </c>
      <c r="I155" s="360" t="s">
        <v>780</v>
      </c>
      <c r="J155" s="360"/>
      <c r="K155" s="356"/>
    </row>
    <row r="156" s="1" customFormat="1" ht="15" customHeight="1">
      <c r="B156" s="333"/>
      <c r="C156" s="360" t="s">
        <v>789</v>
      </c>
      <c r="D156" s="308"/>
      <c r="E156" s="308"/>
      <c r="F156" s="361" t="s">
        <v>776</v>
      </c>
      <c r="G156" s="308"/>
      <c r="H156" s="360" t="s">
        <v>810</v>
      </c>
      <c r="I156" s="360" t="s">
        <v>772</v>
      </c>
      <c r="J156" s="360">
        <v>50</v>
      </c>
      <c r="K156" s="356"/>
    </row>
    <row r="157" s="1" customFormat="1" ht="15" customHeight="1">
      <c r="B157" s="333"/>
      <c r="C157" s="360" t="s">
        <v>797</v>
      </c>
      <c r="D157" s="308"/>
      <c r="E157" s="308"/>
      <c r="F157" s="361" t="s">
        <v>776</v>
      </c>
      <c r="G157" s="308"/>
      <c r="H157" s="360" t="s">
        <v>810</v>
      </c>
      <c r="I157" s="360" t="s">
        <v>772</v>
      </c>
      <c r="J157" s="360">
        <v>50</v>
      </c>
      <c r="K157" s="356"/>
    </row>
    <row r="158" s="1" customFormat="1" ht="15" customHeight="1">
      <c r="B158" s="333"/>
      <c r="C158" s="360" t="s">
        <v>795</v>
      </c>
      <c r="D158" s="308"/>
      <c r="E158" s="308"/>
      <c r="F158" s="361" t="s">
        <v>776</v>
      </c>
      <c r="G158" s="308"/>
      <c r="H158" s="360" t="s">
        <v>810</v>
      </c>
      <c r="I158" s="360" t="s">
        <v>772</v>
      </c>
      <c r="J158" s="360">
        <v>50</v>
      </c>
      <c r="K158" s="356"/>
    </row>
    <row r="159" s="1" customFormat="1" ht="15" customHeight="1">
      <c r="B159" s="333"/>
      <c r="C159" s="360" t="s">
        <v>93</v>
      </c>
      <c r="D159" s="308"/>
      <c r="E159" s="308"/>
      <c r="F159" s="361" t="s">
        <v>770</v>
      </c>
      <c r="G159" s="308"/>
      <c r="H159" s="360" t="s">
        <v>832</v>
      </c>
      <c r="I159" s="360" t="s">
        <v>772</v>
      </c>
      <c r="J159" s="360" t="s">
        <v>833</v>
      </c>
      <c r="K159" s="356"/>
    </row>
    <row r="160" s="1" customFormat="1" ht="15" customHeight="1">
      <c r="B160" s="333"/>
      <c r="C160" s="360" t="s">
        <v>834</v>
      </c>
      <c r="D160" s="308"/>
      <c r="E160" s="308"/>
      <c r="F160" s="361" t="s">
        <v>770</v>
      </c>
      <c r="G160" s="308"/>
      <c r="H160" s="360" t="s">
        <v>835</v>
      </c>
      <c r="I160" s="360" t="s">
        <v>805</v>
      </c>
      <c r="J160" s="360"/>
      <c r="K160" s="356"/>
    </row>
    <row r="161" s="1" customFormat="1" ht="15" customHeight="1">
      <c r="B161" s="362"/>
      <c r="C161" s="342"/>
      <c r="D161" s="342"/>
      <c r="E161" s="342"/>
      <c r="F161" s="342"/>
      <c r="G161" s="342"/>
      <c r="H161" s="342"/>
      <c r="I161" s="342"/>
      <c r="J161" s="342"/>
      <c r="K161" s="363"/>
    </row>
    <row r="162" s="1" customFormat="1" ht="18.75" customHeight="1">
      <c r="B162" s="344"/>
      <c r="C162" s="354"/>
      <c r="D162" s="354"/>
      <c r="E162" s="354"/>
      <c r="F162" s="364"/>
      <c r="G162" s="354"/>
      <c r="H162" s="354"/>
      <c r="I162" s="354"/>
      <c r="J162" s="354"/>
      <c r="K162" s="344"/>
    </row>
    <row r="163" s="1" customFormat="1" ht="18.75" customHeight="1"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</row>
    <row r="164" s="1" customFormat="1" ht="7.5" customHeight="1">
      <c r="B164" s="295"/>
      <c r="C164" s="296"/>
      <c r="D164" s="296"/>
      <c r="E164" s="296"/>
      <c r="F164" s="296"/>
      <c r="G164" s="296"/>
      <c r="H164" s="296"/>
      <c r="I164" s="296"/>
      <c r="J164" s="296"/>
      <c r="K164" s="297"/>
    </row>
    <row r="165" s="1" customFormat="1" ht="45" customHeight="1">
      <c r="B165" s="298"/>
      <c r="C165" s="299" t="s">
        <v>836</v>
      </c>
      <c r="D165" s="299"/>
      <c r="E165" s="299"/>
      <c r="F165" s="299"/>
      <c r="G165" s="299"/>
      <c r="H165" s="299"/>
      <c r="I165" s="299"/>
      <c r="J165" s="299"/>
      <c r="K165" s="300"/>
    </row>
    <row r="166" s="1" customFormat="1" ht="17.25" customHeight="1">
      <c r="B166" s="298"/>
      <c r="C166" s="323" t="s">
        <v>764</v>
      </c>
      <c r="D166" s="323"/>
      <c r="E166" s="323"/>
      <c r="F166" s="323" t="s">
        <v>765</v>
      </c>
      <c r="G166" s="365"/>
      <c r="H166" s="366" t="s">
        <v>52</v>
      </c>
      <c r="I166" s="366" t="s">
        <v>55</v>
      </c>
      <c r="J166" s="323" t="s">
        <v>766</v>
      </c>
      <c r="K166" s="300"/>
    </row>
    <row r="167" s="1" customFormat="1" ht="17.25" customHeight="1">
      <c r="B167" s="301"/>
      <c r="C167" s="325" t="s">
        <v>767</v>
      </c>
      <c r="D167" s="325"/>
      <c r="E167" s="325"/>
      <c r="F167" s="326" t="s">
        <v>768</v>
      </c>
      <c r="G167" s="367"/>
      <c r="H167" s="368"/>
      <c r="I167" s="368"/>
      <c r="J167" s="325" t="s">
        <v>769</v>
      </c>
      <c r="K167" s="303"/>
    </row>
    <row r="168" s="1" customFormat="1" ht="5.25" customHeight="1">
      <c r="B168" s="333"/>
      <c r="C168" s="328"/>
      <c r="D168" s="328"/>
      <c r="E168" s="328"/>
      <c r="F168" s="328"/>
      <c r="G168" s="329"/>
      <c r="H168" s="328"/>
      <c r="I168" s="328"/>
      <c r="J168" s="328"/>
      <c r="K168" s="356"/>
    </row>
    <row r="169" s="1" customFormat="1" ht="15" customHeight="1">
      <c r="B169" s="333"/>
      <c r="C169" s="308" t="s">
        <v>773</v>
      </c>
      <c r="D169" s="308"/>
      <c r="E169" s="308"/>
      <c r="F169" s="331" t="s">
        <v>770</v>
      </c>
      <c r="G169" s="308"/>
      <c r="H169" s="308" t="s">
        <v>810</v>
      </c>
      <c r="I169" s="308" t="s">
        <v>772</v>
      </c>
      <c r="J169" s="308">
        <v>120</v>
      </c>
      <c r="K169" s="356"/>
    </row>
    <row r="170" s="1" customFormat="1" ht="15" customHeight="1">
      <c r="B170" s="333"/>
      <c r="C170" s="308" t="s">
        <v>819</v>
      </c>
      <c r="D170" s="308"/>
      <c r="E170" s="308"/>
      <c r="F170" s="331" t="s">
        <v>770</v>
      </c>
      <c r="G170" s="308"/>
      <c r="H170" s="308" t="s">
        <v>820</v>
      </c>
      <c r="I170" s="308" t="s">
        <v>772</v>
      </c>
      <c r="J170" s="308" t="s">
        <v>821</v>
      </c>
      <c r="K170" s="356"/>
    </row>
    <row r="171" s="1" customFormat="1" ht="15" customHeight="1">
      <c r="B171" s="333"/>
      <c r="C171" s="308" t="s">
        <v>718</v>
      </c>
      <c r="D171" s="308"/>
      <c r="E171" s="308"/>
      <c r="F171" s="331" t="s">
        <v>770</v>
      </c>
      <c r="G171" s="308"/>
      <c r="H171" s="308" t="s">
        <v>837</v>
      </c>
      <c r="I171" s="308" t="s">
        <v>772</v>
      </c>
      <c r="J171" s="308" t="s">
        <v>821</v>
      </c>
      <c r="K171" s="356"/>
    </row>
    <row r="172" s="1" customFormat="1" ht="15" customHeight="1">
      <c r="B172" s="333"/>
      <c r="C172" s="308" t="s">
        <v>775</v>
      </c>
      <c r="D172" s="308"/>
      <c r="E172" s="308"/>
      <c r="F172" s="331" t="s">
        <v>776</v>
      </c>
      <c r="G172" s="308"/>
      <c r="H172" s="308" t="s">
        <v>837</v>
      </c>
      <c r="I172" s="308" t="s">
        <v>772</v>
      </c>
      <c r="J172" s="308">
        <v>50</v>
      </c>
      <c r="K172" s="356"/>
    </row>
    <row r="173" s="1" customFormat="1" ht="15" customHeight="1">
      <c r="B173" s="333"/>
      <c r="C173" s="308" t="s">
        <v>778</v>
      </c>
      <c r="D173" s="308"/>
      <c r="E173" s="308"/>
      <c r="F173" s="331" t="s">
        <v>770</v>
      </c>
      <c r="G173" s="308"/>
      <c r="H173" s="308" t="s">
        <v>837</v>
      </c>
      <c r="I173" s="308" t="s">
        <v>780</v>
      </c>
      <c r="J173" s="308"/>
      <c r="K173" s="356"/>
    </row>
    <row r="174" s="1" customFormat="1" ht="15" customHeight="1">
      <c r="B174" s="333"/>
      <c r="C174" s="308" t="s">
        <v>789</v>
      </c>
      <c r="D174" s="308"/>
      <c r="E174" s="308"/>
      <c r="F174" s="331" t="s">
        <v>776</v>
      </c>
      <c r="G174" s="308"/>
      <c r="H174" s="308" t="s">
        <v>837</v>
      </c>
      <c r="I174" s="308" t="s">
        <v>772</v>
      </c>
      <c r="J174" s="308">
        <v>50</v>
      </c>
      <c r="K174" s="356"/>
    </row>
    <row r="175" s="1" customFormat="1" ht="15" customHeight="1">
      <c r="B175" s="333"/>
      <c r="C175" s="308" t="s">
        <v>797</v>
      </c>
      <c r="D175" s="308"/>
      <c r="E175" s="308"/>
      <c r="F175" s="331" t="s">
        <v>776</v>
      </c>
      <c r="G175" s="308"/>
      <c r="H175" s="308" t="s">
        <v>837</v>
      </c>
      <c r="I175" s="308" t="s">
        <v>772</v>
      </c>
      <c r="J175" s="308">
        <v>50</v>
      </c>
      <c r="K175" s="356"/>
    </row>
    <row r="176" s="1" customFormat="1" ht="15" customHeight="1">
      <c r="B176" s="333"/>
      <c r="C176" s="308" t="s">
        <v>795</v>
      </c>
      <c r="D176" s="308"/>
      <c r="E176" s="308"/>
      <c r="F176" s="331" t="s">
        <v>776</v>
      </c>
      <c r="G176" s="308"/>
      <c r="H176" s="308" t="s">
        <v>837</v>
      </c>
      <c r="I176" s="308" t="s">
        <v>772</v>
      </c>
      <c r="J176" s="308">
        <v>50</v>
      </c>
      <c r="K176" s="356"/>
    </row>
    <row r="177" s="1" customFormat="1" ht="15" customHeight="1">
      <c r="B177" s="333"/>
      <c r="C177" s="308" t="s">
        <v>107</v>
      </c>
      <c r="D177" s="308"/>
      <c r="E177" s="308"/>
      <c r="F177" s="331" t="s">
        <v>770</v>
      </c>
      <c r="G177" s="308"/>
      <c r="H177" s="308" t="s">
        <v>838</v>
      </c>
      <c r="I177" s="308" t="s">
        <v>839</v>
      </c>
      <c r="J177" s="308"/>
      <c r="K177" s="356"/>
    </row>
    <row r="178" s="1" customFormat="1" ht="15" customHeight="1">
      <c r="B178" s="333"/>
      <c r="C178" s="308" t="s">
        <v>55</v>
      </c>
      <c r="D178" s="308"/>
      <c r="E178" s="308"/>
      <c r="F178" s="331" t="s">
        <v>770</v>
      </c>
      <c r="G178" s="308"/>
      <c r="H178" s="308" t="s">
        <v>840</v>
      </c>
      <c r="I178" s="308" t="s">
        <v>841</v>
      </c>
      <c r="J178" s="308">
        <v>1</v>
      </c>
      <c r="K178" s="356"/>
    </row>
    <row r="179" s="1" customFormat="1" ht="15" customHeight="1">
      <c r="B179" s="333"/>
      <c r="C179" s="308" t="s">
        <v>51</v>
      </c>
      <c r="D179" s="308"/>
      <c r="E179" s="308"/>
      <c r="F179" s="331" t="s">
        <v>770</v>
      </c>
      <c r="G179" s="308"/>
      <c r="H179" s="308" t="s">
        <v>842</v>
      </c>
      <c r="I179" s="308" t="s">
        <v>772</v>
      </c>
      <c r="J179" s="308">
        <v>20</v>
      </c>
      <c r="K179" s="356"/>
    </row>
    <row r="180" s="1" customFormat="1" ht="15" customHeight="1">
      <c r="B180" s="333"/>
      <c r="C180" s="308" t="s">
        <v>52</v>
      </c>
      <c r="D180" s="308"/>
      <c r="E180" s="308"/>
      <c r="F180" s="331" t="s">
        <v>770</v>
      </c>
      <c r="G180" s="308"/>
      <c r="H180" s="308" t="s">
        <v>843</v>
      </c>
      <c r="I180" s="308" t="s">
        <v>772</v>
      </c>
      <c r="J180" s="308">
        <v>255</v>
      </c>
      <c r="K180" s="356"/>
    </row>
    <row r="181" s="1" customFormat="1" ht="15" customHeight="1">
      <c r="B181" s="333"/>
      <c r="C181" s="308" t="s">
        <v>108</v>
      </c>
      <c r="D181" s="308"/>
      <c r="E181" s="308"/>
      <c r="F181" s="331" t="s">
        <v>770</v>
      </c>
      <c r="G181" s="308"/>
      <c r="H181" s="308" t="s">
        <v>734</v>
      </c>
      <c r="I181" s="308" t="s">
        <v>772</v>
      </c>
      <c r="J181" s="308">
        <v>10</v>
      </c>
      <c r="K181" s="356"/>
    </row>
    <row r="182" s="1" customFormat="1" ht="15" customHeight="1">
      <c r="B182" s="333"/>
      <c r="C182" s="308" t="s">
        <v>109</v>
      </c>
      <c r="D182" s="308"/>
      <c r="E182" s="308"/>
      <c r="F182" s="331" t="s">
        <v>770</v>
      </c>
      <c r="G182" s="308"/>
      <c r="H182" s="308" t="s">
        <v>844</v>
      </c>
      <c r="I182" s="308" t="s">
        <v>805</v>
      </c>
      <c r="J182" s="308"/>
      <c r="K182" s="356"/>
    </row>
    <row r="183" s="1" customFormat="1" ht="15" customHeight="1">
      <c r="B183" s="333"/>
      <c r="C183" s="308" t="s">
        <v>845</v>
      </c>
      <c r="D183" s="308"/>
      <c r="E183" s="308"/>
      <c r="F183" s="331" t="s">
        <v>770</v>
      </c>
      <c r="G183" s="308"/>
      <c r="H183" s="308" t="s">
        <v>846</v>
      </c>
      <c r="I183" s="308" t="s">
        <v>805</v>
      </c>
      <c r="J183" s="308"/>
      <c r="K183" s="356"/>
    </row>
    <row r="184" s="1" customFormat="1" ht="15" customHeight="1">
      <c r="B184" s="333"/>
      <c r="C184" s="308" t="s">
        <v>834</v>
      </c>
      <c r="D184" s="308"/>
      <c r="E184" s="308"/>
      <c r="F184" s="331" t="s">
        <v>770</v>
      </c>
      <c r="G184" s="308"/>
      <c r="H184" s="308" t="s">
        <v>847</v>
      </c>
      <c r="I184" s="308" t="s">
        <v>805</v>
      </c>
      <c r="J184" s="308"/>
      <c r="K184" s="356"/>
    </row>
    <row r="185" s="1" customFormat="1" ht="15" customHeight="1">
      <c r="B185" s="333"/>
      <c r="C185" s="308" t="s">
        <v>111</v>
      </c>
      <c r="D185" s="308"/>
      <c r="E185" s="308"/>
      <c r="F185" s="331" t="s">
        <v>776</v>
      </c>
      <c r="G185" s="308"/>
      <c r="H185" s="308" t="s">
        <v>848</v>
      </c>
      <c r="I185" s="308" t="s">
        <v>772</v>
      </c>
      <c r="J185" s="308">
        <v>50</v>
      </c>
      <c r="K185" s="356"/>
    </row>
    <row r="186" s="1" customFormat="1" ht="15" customHeight="1">
      <c r="B186" s="333"/>
      <c r="C186" s="308" t="s">
        <v>849</v>
      </c>
      <c r="D186" s="308"/>
      <c r="E186" s="308"/>
      <c r="F186" s="331" t="s">
        <v>776</v>
      </c>
      <c r="G186" s="308"/>
      <c r="H186" s="308" t="s">
        <v>850</v>
      </c>
      <c r="I186" s="308" t="s">
        <v>851</v>
      </c>
      <c r="J186" s="308"/>
      <c r="K186" s="356"/>
    </row>
    <row r="187" s="1" customFormat="1" ht="15" customHeight="1">
      <c r="B187" s="333"/>
      <c r="C187" s="308" t="s">
        <v>852</v>
      </c>
      <c r="D187" s="308"/>
      <c r="E187" s="308"/>
      <c r="F187" s="331" t="s">
        <v>776</v>
      </c>
      <c r="G187" s="308"/>
      <c r="H187" s="308" t="s">
        <v>853</v>
      </c>
      <c r="I187" s="308" t="s">
        <v>851</v>
      </c>
      <c r="J187" s="308"/>
      <c r="K187" s="356"/>
    </row>
    <row r="188" s="1" customFormat="1" ht="15" customHeight="1">
      <c r="B188" s="333"/>
      <c r="C188" s="308" t="s">
        <v>854</v>
      </c>
      <c r="D188" s="308"/>
      <c r="E188" s="308"/>
      <c r="F188" s="331" t="s">
        <v>776</v>
      </c>
      <c r="G188" s="308"/>
      <c r="H188" s="308" t="s">
        <v>855</v>
      </c>
      <c r="I188" s="308" t="s">
        <v>851</v>
      </c>
      <c r="J188" s="308"/>
      <c r="K188" s="356"/>
    </row>
    <row r="189" s="1" customFormat="1" ht="15" customHeight="1">
      <c r="B189" s="333"/>
      <c r="C189" s="369" t="s">
        <v>856</v>
      </c>
      <c r="D189" s="308"/>
      <c r="E189" s="308"/>
      <c r="F189" s="331" t="s">
        <v>776</v>
      </c>
      <c r="G189" s="308"/>
      <c r="H189" s="308" t="s">
        <v>857</v>
      </c>
      <c r="I189" s="308" t="s">
        <v>858</v>
      </c>
      <c r="J189" s="370" t="s">
        <v>859</v>
      </c>
      <c r="K189" s="356"/>
    </row>
    <row r="190" s="17" customFormat="1" ht="15" customHeight="1">
      <c r="B190" s="371"/>
      <c r="C190" s="372" t="s">
        <v>860</v>
      </c>
      <c r="D190" s="373"/>
      <c r="E190" s="373"/>
      <c r="F190" s="374" t="s">
        <v>776</v>
      </c>
      <c r="G190" s="373"/>
      <c r="H190" s="373" t="s">
        <v>861</v>
      </c>
      <c r="I190" s="373" t="s">
        <v>858</v>
      </c>
      <c r="J190" s="375" t="s">
        <v>859</v>
      </c>
      <c r="K190" s="376"/>
    </row>
    <row r="191" s="1" customFormat="1" ht="15" customHeight="1">
      <c r="B191" s="333"/>
      <c r="C191" s="369" t="s">
        <v>40</v>
      </c>
      <c r="D191" s="308"/>
      <c r="E191" s="308"/>
      <c r="F191" s="331" t="s">
        <v>770</v>
      </c>
      <c r="G191" s="308"/>
      <c r="H191" s="305" t="s">
        <v>862</v>
      </c>
      <c r="I191" s="308" t="s">
        <v>863</v>
      </c>
      <c r="J191" s="308"/>
      <c r="K191" s="356"/>
    </row>
    <row r="192" s="1" customFormat="1" ht="15" customHeight="1">
      <c r="B192" s="333"/>
      <c r="C192" s="369" t="s">
        <v>864</v>
      </c>
      <c r="D192" s="308"/>
      <c r="E192" s="308"/>
      <c r="F192" s="331" t="s">
        <v>770</v>
      </c>
      <c r="G192" s="308"/>
      <c r="H192" s="308" t="s">
        <v>865</v>
      </c>
      <c r="I192" s="308" t="s">
        <v>805</v>
      </c>
      <c r="J192" s="308"/>
      <c r="K192" s="356"/>
    </row>
    <row r="193" s="1" customFormat="1" ht="15" customHeight="1">
      <c r="B193" s="333"/>
      <c r="C193" s="369" t="s">
        <v>866</v>
      </c>
      <c r="D193" s="308"/>
      <c r="E193" s="308"/>
      <c r="F193" s="331" t="s">
        <v>770</v>
      </c>
      <c r="G193" s="308"/>
      <c r="H193" s="308" t="s">
        <v>867</v>
      </c>
      <c r="I193" s="308" t="s">
        <v>805</v>
      </c>
      <c r="J193" s="308"/>
      <c r="K193" s="356"/>
    </row>
    <row r="194" s="1" customFormat="1" ht="15" customHeight="1">
      <c r="B194" s="333"/>
      <c r="C194" s="369" t="s">
        <v>868</v>
      </c>
      <c r="D194" s="308"/>
      <c r="E194" s="308"/>
      <c r="F194" s="331" t="s">
        <v>776</v>
      </c>
      <c r="G194" s="308"/>
      <c r="H194" s="308" t="s">
        <v>869</v>
      </c>
      <c r="I194" s="308" t="s">
        <v>805</v>
      </c>
      <c r="J194" s="308"/>
      <c r="K194" s="356"/>
    </row>
    <row r="195" s="1" customFormat="1" ht="15" customHeight="1">
      <c r="B195" s="362"/>
      <c r="C195" s="377"/>
      <c r="D195" s="342"/>
      <c r="E195" s="342"/>
      <c r="F195" s="342"/>
      <c r="G195" s="342"/>
      <c r="H195" s="342"/>
      <c r="I195" s="342"/>
      <c r="J195" s="342"/>
      <c r="K195" s="363"/>
    </row>
    <row r="196" s="1" customFormat="1" ht="18.75" customHeight="1">
      <c r="B196" s="344"/>
      <c r="C196" s="354"/>
      <c r="D196" s="354"/>
      <c r="E196" s="354"/>
      <c r="F196" s="364"/>
      <c r="G196" s="354"/>
      <c r="H196" s="354"/>
      <c r="I196" s="354"/>
      <c r="J196" s="354"/>
      <c r="K196" s="344"/>
    </row>
    <row r="197" s="1" customFormat="1" ht="18.75" customHeight="1">
      <c r="B197" s="344"/>
      <c r="C197" s="354"/>
      <c r="D197" s="354"/>
      <c r="E197" s="354"/>
      <c r="F197" s="364"/>
      <c r="G197" s="354"/>
      <c r="H197" s="354"/>
      <c r="I197" s="354"/>
      <c r="J197" s="354"/>
      <c r="K197" s="344"/>
    </row>
    <row r="198" s="1" customFormat="1" ht="18.75" customHeight="1">
      <c r="B198" s="316"/>
      <c r="C198" s="316"/>
      <c r="D198" s="316"/>
      <c r="E198" s="316"/>
      <c r="F198" s="316"/>
      <c r="G198" s="316"/>
      <c r="H198" s="316"/>
      <c r="I198" s="316"/>
      <c r="J198" s="316"/>
      <c r="K198" s="316"/>
    </row>
    <row r="199" s="1" customFormat="1" ht="13.5">
      <c r="B199" s="295"/>
      <c r="C199" s="296"/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1">
      <c r="B200" s="298"/>
      <c r="C200" s="299" t="s">
        <v>870</v>
      </c>
      <c r="D200" s="299"/>
      <c r="E200" s="299"/>
      <c r="F200" s="299"/>
      <c r="G200" s="299"/>
      <c r="H200" s="299"/>
      <c r="I200" s="299"/>
      <c r="J200" s="299"/>
      <c r="K200" s="300"/>
    </row>
    <row r="201" s="1" customFormat="1" ht="25.5" customHeight="1">
      <c r="B201" s="298"/>
      <c r="C201" s="378" t="s">
        <v>871</v>
      </c>
      <c r="D201" s="378"/>
      <c r="E201" s="378"/>
      <c r="F201" s="378" t="s">
        <v>872</v>
      </c>
      <c r="G201" s="379"/>
      <c r="H201" s="378" t="s">
        <v>873</v>
      </c>
      <c r="I201" s="378"/>
      <c r="J201" s="378"/>
      <c r="K201" s="300"/>
    </row>
    <row r="202" s="1" customFormat="1" ht="5.25" customHeight="1">
      <c r="B202" s="333"/>
      <c r="C202" s="328"/>
      <c r="D202" s="328"/>
      <c r="E202" s="328"/>
      <c r="F202" s="328"/>
      <c r="G202" s="354"/>
      <c r="H202" s="328"/>
      <c r="I202" s="328"/>
      <c r="J202" s="328"/>
      <c r="K202" s="356"/>
    </row>
    <row r="203" s="1" customFormat="1" ht="15" customHeight="1">
      <c r="B203" s="333"/>
      <c r="C203" s="308" t="s">
        <v>863</v>
      </c>
      <c r="D203" s="308"/>
      <c r="E203" s="308"/>
      <c r="F203" s="331" t="s">
        <v>41</v>
      </c>
      <c r="G203" s="308"/>
      <c r="H203" s="308" t="s">
        <v>874</v>
      </c>
      <c r="I203" s="308"/>
      <c r="J203" s="308"/>
      <c r="K203" s="356"/>
    </row>
    <row r="204" s="1" customFormat="1" ht="15" customHeight="1">
      <c r="B204" s="333"/>
      <c r="C204" s="308"/>
      <c r="D204" s="308"/>
      <c r="E204" s="308"/>
      <c r="F204" s="331" t="s">
        <v>42</v>
      </c>
      <c r="G204" s="308"/>
      <c r="H204" s="308" t="s">
        <v>875</v>
      </c>
      <c r="I204" s="308"/>
      <c r="J204" s="308"/>
      <c r="K204" s="356"/>
    </row>
    <row r="205" s="1" customFormat="1" ht="15" customHeight="1">
      <c r="B205" s="333"/>
      <c r="C205" s="308"/>
      <c r="D205" s="308"/>
      <c r="E205" s="308"/>
      <c r="F205" s="331" t="s">
        <v>45</v>
      </c>
      <c r="G205" s="308"/>
      <c r="H205" s="308" t="s">
        <v>876</v>
      </c>
      <c r="I205" s="308"/>
      <c r="J205" s="308"/>
      <c r="K205" s="356"/>
    </row>
    <row r="206" s="1" customFormat="1" ht="15" customHeight="1">
      <c r="B206" s="333"/>
      <c r="C206" s="308"/>
      <c r="D206" s="308"/>
      <c r="E206" s="308"/>
      <c r="F206" s="331" t="s">
        <v>43</v>
      </c>
      <c r="G206" s="308"/>
      <c r="H206" s="308" t="s">
        <v>877</v>
      </c>
      <c r="I206" s="308"/>
      <c r="J206" s="308"/>
      <c r="K206" s="356"/>
    </row>
    <row r="207" s="1" customFormat="1" ht="15" customHeight="1">
      <c r="B207" s="333"/>
      <c r="C207" s="308"/>
      <c r="D207" s="308"/>
      <c r="E207" s="308"/>
      <c r="F207" s="331" t="s">
        <v>44</v>
      </c>
      <c r="G207" s="308"/>
      <c r="H207" s="308" t="s">
        <v>878</v>
      </c>
      <c r="I207" s="308"/>
      <c r="J207" s="308"/>
      <c r="K207" s="356"/>
    </row>
    <row r="208" s="1" customFormat="1" ht="15" customHeight="1">
      <c r="B208" s="333"/>
      <c r="C208" s="308"/>
      <c r="D208" s="308"/>
      <c r="E208" s="308"/>
      <c r="F208" s="331"/>
      <c r="G208" s="308"/>
      <c r="H208" s="308"/>
      <c r="I208" s="308"/>
      <c r="J208" s="308"/>
      <c r="K208" s="356"/>
    </row>
    <row r="209" s="1" customFormat="1" ht="15" customHeight="1">
      <c r="B209" s="333"/>
      <c r="C209" s="308" t="s">
        <v>817</v>
      </c>
      <c r="D209" s="308"/>
      <c r="E209" s="308"/>
      <c r="F209" s="331" t="s">
        <v>710</v>
      </c>
      <c r="G209" s="308"/>
      <c r="H209" s="308" t="s">
        <v>879</v>
      </c>
      <c r="I209" s="308"/>
      <c r="J209" s="308"/>
      <c r="K209" s="356"/>
    </row>
    <row r="210" s="1" customFormat="1" ht="15" customHeight="1">
      <c r="B210" s="333"/>
      <c r="C210" s="308"/>
      <c r="D210" s="308"/>
      <c r="E210" s="308"/>
      <c r="F210" s="331" t="s">
        <v>713</v>
      </c>
      <c r="G210" s="308"/>
      <c r="H210" s="308" t="s">
        <v>714</v>
      </c>
      <c r="I210" s="308"/>
      <c r="J210" s="308"/>
      <c r="K210" s="356"/>
    </row>
    <row r="211" s="1" customFormat="1" ht="15" customHeight="1">
      <c r="B211" s="333"/>
      <c r="C211" s="308"/>
      <c r="D211" s="308"/>
      <c r="E211" s="308"/>
      <c r="F211" s="331" t="s">
        <v>77</v>
      </c>
      <c r="G211" s="308"/>
      <c r="H211" s="308" t="s">
        <v>880</v>
      </c>
      <c r="I211" s="308"/>
      <c r="J211" s="308"/>
      <c r="K211" s="356"/>
    </row>
    <row r="212" s="1" customFormat="1" ht="15" customHeight="1">
      <c r="B212" s="380"/>
      <c r="C212" s="308"/>
      <c r="D212" s="308"/>
      <c r="E212" s="308"/>
      <c r="F212" s="331" t="s">
        <v>83</v>
      </c>
      <c r="G212" s="369"/>
      <c r="H212" s="360" t="s">
        <v>715</v>
      </c>
      <c r="I212" s="360"/>
      <c r="J212" s="360"/>
      <c r="K212" s="381"/>
    </row>
    <row r="213" s="1" customFormat="1" ht="15" customHeight="1">
      <c r="B213" s="380"/>
      <c r="C213" s="308"/>
      <c r="D213" s="308"/>
      <c r="E213" s="308"/>
      <c r="F213" s="331" t="s">
        <v>716</v>
      </c>
      <c r="G213" s="369"/>
      <c r="H213" s="360" t="s">
        <v>679</v>
      </c>
      <c r="I213" s="360"/>
      <c r="J213" s="360"/>
      <c r="K213" s="381"/>
    </row>
    <row r="214" s="1" customFormat="1" ht="15" customHeight="1">
      <c r="B214" s="380"/>
      <c r="C214" s="308"/>
      <c r="D214" s="308"/>
      <c r="E214" s="308"/>
      <c r="F214" s="331"/>
      <c r="G214" s="369"/>
      <c r="H214" s="360"/>
      <c r="I214" s="360"/>
      <c r="J214" s="360"/>
      <c r="K214" s="381"/>
    </row>
    <row r="215" s="1" customFormat="1" ht="15" customHeight="1">
      <c r="B215" s="380"/>
      <c r="C215" s="308" t="s">
        <v>841</v>
      </c>
      <c r="D215" s="308"/>
      <c r="E215" s="308"/>
      <c r="F215" s="331">
        <v>1</v>
      </c>
      <c r="G215" s="369"/>
      <c r="H215" s="360" t="s">
        <v>881</v>
      </c>
      <c r="I215" s="360"/>
      <c r="J215" s="360"/>
      <c r="K215" s="381"/>
    </row>
    <row r="216" s="1" customFormat="1" ht="15" customHeight="1">
      <c r="B216" s="380"/>
      <c r="C216" s="308"/>
      <c r="D216" s="308"/>
      <c r="E216" s="308"/>
      <c r="F216" s="331">
        <v>2</v>
      </c>
      <c r="G216" s="369"/>
      <c r="H216" s="360" t="s">
        <v>882</v>
      </c>
      <c r="I216" s="360"/>
      <c r="J216" s="360"/>
      <c r="K216" s="381"/>
    </row>
    <row r="217" s="1" customFormat="1" ht="15" customHeight="1">
      <c r="B217" s="380"/>
      <c r="C217" s="308"/>
      <c r="D217" s="308"/>
      <c r="E217" s="308"/>
      <c r="F217" s="331">
        <v>3</v>
      </c>
      <c r="G217" s="369"/>
      <c r="H217" s="360" t="s">
        <v>883</v>
      </c>
      <c r="I217" s="360"/>
      <c r="J217" s="360"/>
      <c r="K217" s="381"/>
    </row>
    <row r="218" s="1" customFormat="1" ht="15" customHeight="1">
      <c r="B218" s="380"/>
      <c r="C218" s="308"/>
      <c r="D218" s="308"/>
      <c r="E218" s="308"/>
      <c r="F218" s="331">
        <v>4</v>
      </c>
      <c r="G218" s="369"/>
      <c r="H218" s="360" t="s">
        <v>884</v>
      </c>
      <c r="I218" s="360"/>
      <c r="J218" s="360"/>
      <c r="K218" s="381"/>
    </row>
    <row r="219" s="1" customFormat="1" ht="12.75" customHeight="1">
      <c r="B219" s="382"/>
      <c r="C219" s="383"/>
      <c r="D219" s="383"/>
      <c r="E219" s="383"/>
      <c r="F219" s="383"/>
      <c r="G219" s="383"/>
      <c r="H219" s="383"/>
      <c r="I219" s="383"/>
      <c r="J219" s="383"/>
      <c r="K219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Mojzík</dc:creator>
  <cp:lastModifiedBy>Petr Mojzík</cp:lastModifiedBy>
  <dcterms:created xsi:type="dcterms:W3CDTF">2025-08-11T08:16:50Z</dcterms:created>
  <dcterms:modified xsi:type="dcterms:W3CDTF">2025-08-11T08:16:55Z</dcterms:modified>
</cp:coreProperties>
</file>